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cityandguilds.sharepoint.com/sites/quality/Shared Documents/TQ and EPA/Vet Nursing/OSCE/10 Covid-19 OSCE Mitigation/05 Materials/01 Examiner documents/02 Forms/Equine/"/>
    </mc:Choice>
  </mc:AlternateContent>
  <xr:revisionPtr revIDLastSave="55" documentId="11_ED445554332A447A7BE8F7AD4A3DAE6E6174166D" xr6:coauthVersionLast="45" xr6:coauthVersionMax="45" xr10:uidLastSave="{9F1D5216-0DEB-4B2A-9F44-8CDC06AC56F1}"/>
  <bookViews>
    <workbookView xWindow="-28920" yWindow="-120" windowWidth="29040" windowHeight="15840" xr2:uid="{00000000-000D-0000-FFFF-FFFF00000000}"/>
  </bookViews>
  <sheets>
    <sheet name="Summary" sheetId="7" r:id="rId1"/>
    <sheet name="Domains" sheetId="1" r:id="rId2"/>
    <sheet name="Lists" sheetId="8" state="hidden" r:id="rId3"/>
    <sheet name="Data" sheetId="10"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0" l="1"/>
  <c r="G15" i="10"/>
  <c r="G11" i="10"/>
  <c r="F11" i="10"/>
  <c r="E11" i="10"/>
  <c r="D11" i="10"/>
  <c r="C11" i="10"/>
  <c r="B11" i="10"/>
  <c r="G10" i="10"/>
  <c r="F10" i="10"/>
  <c r="E10" i="10"/>
  <c r="D10" i="10"/>
  <c r="C10" i="10"/>
  <c r="B10" i="10"/>
  <c r="G9" i="10"/>
  <c r="F9" i="10"/>
  <c r="E9" i="10"/>
  <c r="D9" i="10"/>
  <c r="C9" i="10"/>
  <c r="B9" i="10"/>
  <c r="G8" i="10"/>
  <c r="F8" i="10"/>
  <c r="E8" i="10"/>
  <c r="D8" i="10"/>
  <c r="C8" i="10"/>
  <c r="B8" i="10"/>
  <c r="G7" i="10"/>
  <c r="G13" i="10" s="1"/>
  <c r="F7" i="10"/>
  <c r="E7" i="10"/>
  <c r="D7" i="10"/>
  <c r="C7" i="10"/>
  <c r="B7" i="10"/>
  <c r="B2" i="10" l="1"/>
  <c r="E2" i="10"/>
  <c r="C2" i="10"/>
  <c r="A2" i="10"/>
  <c r="D2" i="10" l="1"/>
  <c r="L2" i="10"/>
  <c r="B5" i="1" l="1"/>
  <c r="K20" i="1"/>
  <c r="L20" i="1" s="1"/>
  <c r="K19" i="1"/>
  <c r="L19" i="1" s="1"/>
  <c r="K18" i="1"/>
  <c r="L18" i="1" s="1"/>
  <c r="K17" i="1"/>
  <c r="L17" i="1" s="1"/>
  <c r="K16" i="1"/>
  <c r="L16" i="1" s="1"/>
  <c r="K44" i="1"/>
  <c r="L44" i="1" s="1"/>
  <c r="K43" i="1"/>
  <c r="L43" i="1" s="1"/>
  <c r="K42" i="1"/>
  <c r="L42" i="1" s="1"/>
  <c r="K41" i="1"/>
  <c r="L41" i="1" s="1"/>
  <c r="K40" i="1"/>
  <c r="L40" i="1" s="1"/>
  <c r="K68" i="1"/>
  <c r="L68" i="1" s="1"/>
  <c r="K67" i="1"/>
  <c r="L67" i="1" s="1"/>
  <c r="K66" i="1"/>
  <c r="L66" i="1" s="1"/>
  <c r="K65" i="1"/>
  <c r="L65" i="1" s="1"/>
  <c r="K64" i="1"/>
  <c r="L64" i="1" s="1"/>
  <c r="K92" i="1"/>
  <c r="L92" i="1" s="1"/>
  <c r="K91" i="1"/>
  <c r="L91" i="1" s="1"/>
  <c r="K90" i="1"/>
  <c r="L90" i="1" s="1"/>
  <c r="K89" i="1"/>
  <c r="L89" i="1" s="1"/>
  <c r="K88" i="1"/>
  <c r="L88" i="1" s="1"/>
  <c r="K116" i="1"/>
  <c r="L116" i="1" s="1"/>
  <c r="K115" i="1"/>
  <c r="L115" i="1" s="1"/>
  <c r="K114" i="1"/>
  <c r="L114" i="1" s="1"/>
  <c r="K113" i="1"/>
  <c r="L113" i="1" s="1"/>
  <c r="K112" i="1"/>
  <c r="L112" i="1" s="1"/>
  <c r="I4" i="1"/>
  <c r="I3" i="1"/>
  <c r="F21" i="1"/>
  <c r="F45" i="1"/>
  <c r="F117" i="1"/>
  <c r="G117" i="1"/>
  <c r="H117" i="1"/>
  <c r="I117" i="1"/>
  <c r="J117" i="1"/>
  <c r="F93" i="1"/>
  <c r="G93" i="1"/>
  <c r="H93" i="1"/>
  <c r="I93" i="1"/>
  <c r="J93" i="1"/>
  <c r="F69" i="1"/>
  <c r="G69" i="1"/>
  <c r="H69" i="1"/>
  <c r="I69" i="1"/>
  <c r="J69" i="1"/>
  <c r="G45" i="1"/>
  <c r="H45" i="1"/>
  <c r="I45" i="1"/>
  <c r="J45" i="1"/>
  <c r="G25" i="7"/>
  <c r="F25" i="7"/>
  <c r="J25" i="7"/>
  <c r="H25" i="7"/>
  <c r="K9" i="7" l="1"/>
  <c r="B5" i="7" s="1"/>
  <c r="J108" i="1"/>
  <c r="J2" i="10" s="1"/>
  <c r="J36" i="1"/>
  <c r="G2" i="10" s="1"/>
  <c r="J60" i="1"/>
  <c r="H2" i="10" s="1"/>
  <c r="J84" i="1"/>
  <c r="I2" i="10" s="1"/>
  <c r="J21" i="1" l="1"/>
  <c r="I21" i="1" l="1"/>
  <c r="H21" i="1"/>
  <c r="G21" i="1"/>
  <c r="J12" i="1" l="1"/>
  <c r="K2" i="10" l="1"/>
  <c r="F2" i="10"/>
</calcChain>
</file>

<file path=xl/sharedStrings.xml><?xml version="1.0" encoding="utf-8"?>
<sst xmlns="http://schemas.openxmlformats.org/spreadsheetml/2006/main" count="174" uniqueCount="70">
  <si>
    <t>Veterinary Nursing Patient-based Assessment (VN-PBA)</t>
  </si>
  <si>
    <t>Examiner recording form (Equine) v2.0</t>
  </si>
  <si>
    <t>Candidate details</t>
  </si>
  <si>
    <t>Domain marks</t>
  </si>
  <si>
    <t>Candidate name</t>
  </si>
  <si>
    <t>Excellent</t>
  </si>
  <si>
    <t>Good</t>
  </si>
  <si>
    <t>Acceptable</t>
  </si>
  <si>
    <t>Poor</t>
  </si>
  <si>
    <t>Very Poor</t>
  </si>
  <si>
    <t>Mark</t>
  </si>
  <si>
    <t>Domain 1</t>
  </si>
  <si>
    <t>Enrolment number</t>
  </si>
  <si>
    <t>Domain 2</t>
  </si>
  <si>
    <t>Domain 3</t>
  </si>
  <si>
    <t>Examiner details</t>
  </si>
  <si>
    <t>Domain 4</t>
  </si>
  <si>
    <t>Examiner name</t>
  </si>
  <si>
    <t>Domain 5</t>
  </si>
  <si>
    <t>Examiner role</t>
  </si>
  <si>
    <t>Date of VN-PBA</t>
  </si>
  <si>
    <t>Total mark</t>
  </si>
  <si>
    <t>Start time of VN-PBA</t>
  </si>
  <si>
    <t>Global rating</t>
  </si>
  <si>
    <t>Examiner position</t>
  </si>
  <si>
    <t>Case studies discussed in VN-PBA</t>
  </si>
  <si>
    <r>
      <rPr>
        <b/>
        <sz val="11"/>
        <color theme="1"/>
        <rFont val="Arial"/>
        <family val="2"/>
      </rPr>
      <t xml:space="preserve">Overall summary of VN-PBA
</t>
    </r>
    <r>
      <rPr>
        <sz val="11"/>
        <color theme="1"/>
        <rFont val="Arial"/>
        <family val="2"/>
      </rPr>
      <t xml:space="preserve">
</t>
    </r>
  </si>
  <si>
    <t>DOMAIN TOTAL MARK</t>
  </si>
  <si>
    <t>Domain</t>
  </si>
  <si>
    <t>Examiner guidance</t>
  </si>
  <si>
    <t>DOS</t>
  </si>
  <si>
    <t>Skill area</t>
  </si>
  <si>
    <t>Patient details/history</t>
  </si>
  <si>
    <r>
      <t xml:space="preserve">Patient records submitted are clear, the highlighted areas are obviously written by the candidate at the time of carrying out the skill (not reproduced for the purpose of the assessment). The candidate record keeping is sequential, fit for purpose, well-structured and informative. 
</t>
    </r>
    <r>
      <rPr>
        <b/>
        <i/>
        <sz val="11"/>
        <color theme="1"/>
        <rFont val="Arial"/>
        <family val="2"/>
      </rPr>
      <t xml:space="preserve">Note: </t>
    </r>
    <r>
      <rPr>
        <i/>
        <sz val="11"/>
        <color theme="1"/>
        <rFont val="Arial"/>
        <family val="2"/>
      </rPr>
      <t xml:space="preserve">
The completion of the case report, e.g. grammar and wording, is not to be taken into account. 
The candidate's communication/presentation skills must not be taken into account. </t>
    </r>
  </si>
  <si>
    <t>Nursing care</t>
  </si>
  <si>
    <t>Diagnostic imaging</t>
  </si>
  <si>
    <t>Laboratory techniques</t>
  </si>
  <si>
    <t>Theatre practice</t>
  </si>
  <si>
    <t>Supporting anaesthesia</t>
  </si>
  <si>
    <r>
      <rPr>
        <b/>
        <sz val="11"/>
        <color theme="0"/>
        <rFont val="Arial"/>
        <family val="2"/>
      </rPr>
      <t>Case studies which cover related DOS:</t>
    </r>
    <r>
      <rPr>
        <sz val="11"/>
        <color theme="0"/>
        <rFont val="Arial"/>
        <family val="2"/>
      </rPr>
      <t xml:space="preserve">
</t>
    </r>
  </si>
  <si>
    <r>
      <rPr>
        <b/>
        <sz val="11"/>
        <color theme="0"/>
        <rFont val="Arial"/>
        <family val="2"/>
      </rPr>
      <t>Question(s) related to patient details/history</t>
    </r>
    <r>
      <rPr>
        <sz val="11"/>
        <color theme="0"/>
        <rFont val="Arial"/>
        <family val="2"/>
      </rPr>
      <t xml:space="preserve">
</t>
    </r>
  </si>
  <si>
    <r>
      <rPr>
        <b/>
        <sz val="11"/>
        <color theme="0"/>
        <rFont val="Arial"/>
        <family val="2"/>
      </rPr>
      <t>Comments on candidate response including points in discussion (MM:SS) where DOS</t>
    </r>
    <r>
      <rPr>
        <sz val="11"/>
        <color theme="0"/>
        <rFont val="Arial"/>
        <family val="2"/>
      </rPr>
      <t xml:space="preserve">
</t>
    </r>
  </si>
  <si>
    <t>Gathering information/use of resources</t>
  </si>
  <si>
    <t>The information provided shows that the candidate uses information and resources e.g. standard operating procedures, manufacturers guidelines, patient records, patient care plans, verbal and written communication when preparing for and undertaking the clinical procedure or nursing intervention</t>
  </si>
  <si>
    <t>1.2
2.1
5.1
5.8</t>
  </si>
  <si>
    <t>Skill Area</t>
  </si>
  <si>
    <t>Clinical and procedural skills:
Selection and preparation of equipment</t>
  </si>
  <si>
    <t>The information provided shows that the candidate has experience in selecting the correct equipment and has the ability to prepare it to enable the clinical procedure or nursing intervention to be carried out.</t>
  </si>
  <si>
    <t>4.9
5.1
6.1
9.2
10.2</t>
  </si>
  <si>
    <t xml:space="preserve">Uses available information to complete a calculation for one patient </t>
  </si>
  <si>
    <t>4.4
4.9
4.11</t>
  </si>
  <si>
    <t>Clinical and procedural skills:
Nursing Care</t>
  </si>
  <si>
    <t>The process the student describes shows their provision of nursing care is relevant for the patient and condition. Where appropriate the student is required to demonstrate underlying knowledge e.g. anatomical landmarks to enable the clinical procedure or nursing intervention to be performed.</t>
  </si>
  <si>
    <t>3.6
4.1
4.2
4.3
4.4
4.6
4.7
4.8
4.9
4.10
4.11</t>
  </si>
  <si>
    <t>Clinical and procedural skills:
Diagnostic investigation</t>
  </si>
  <si>
    <t>The process the candidate describes about their involvement of completing diagnostic investigation is relevant for the patient. Where appropriate the student is required to demonstrate underlying knowledge e.g. anatomical landmarks to enable the clinical procedure or nursing intervention to be performed.</t>
  </si>
  <si>
    <t>3.6
5.2
5.3
5.6
5.7
5.8
6.3
6.5</t>
  </si>
  <si>
    <t>Clinical and procedural skills:
Theatre practice and anaesthesia</t>
  </si>
  <si>
    <t xml:space="preserve">The process the candidate describes about their involvement during surgical cases is relevant for the patient and procedure. </t>
  </si>
  <si>
    <t>9.1
9.7
9.8
9.9
9.10
10.2
10.3</t>
  </si>
  <si>
    <t>Health and safety</t>
  </si>
  <si>
    <t>Evidence is provided to show that the candidate follows all relevant health and safety requirements when completing the clinical procedure or nursing intervention, e.g. risk assessments, infection control, hygiene strategies (PPE) and disposal of hazardous and non-hazardous waste.</t>
  </si>
  <si>
    <t>1.1
1.4
3.3
6.2
8.2
8.3
8.4
8.5
9.10</t>
  </si>
  <si>
    <t>Time</t>
  </si>
  <si>
    <t>Global ratings</t>
  </si>
  <si>
    <t>Acceptable (Borderline)</t>
  </si>
  <si>
    <t>Student Name</t>
  </si>
  <si>
    <t>Student number</t>
  </si>
  <si>
    <t>Examiner Name</t>
  </si>
  <si>
    <t>Examiner 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</si>
</sst>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X&quot;"/>
  </numFmts>
  <fonts count="15" x14ac:knownFonts="1">
    <font>
      <sz val="11"/>
      <color theme="1"/>
      <name val="Arial"/>
      <family val="2"/>
    </font>
    <font>
      <i/>
      <sz val="11"/>
      <color theme="1"/>
      <name val="Arial"/>
      <family val="2"/>
    </font>
    <font>
      <b/>
      <i/>
      <sz val="11"/>
      <color theme="1"/>
      <name val="Arial"/>
      <family val="2"/>
    </font>
    <font>
      <b/>
      <sz val="11"/>
      <color theme="1"/>
      <name val="Arial"/>
      <family val="2"/>
    </font>
    <font>
      <sz val="11"/>
      <color theme="0"/>
      <name val="Arial"/>
      <family val="2"/>
    </font>
    <font>
      <b/>
      <sz val="11"/>
      <color theme="0"/>
      <name val="Arial"/>
      <family val="2"/>
    </font>
    <font>
      <b/>
      <sz val="14"/>
      <color theme="1"/>
      <name val="Arial"/>
      <family val="2"/>
    </font>
    <font>
      <sz val="14"/>
      <color theme="1"/>
      <name val="Arial"/>
      <family val="2"/>
    </font>
    <font>
      <sz val="8"/>
      <name val="Arial"/>
      <family val="2"/>
    </font>
    <font>
      <b/>
      <sz val="10"/>
      <color theme="1"/>
      <name val="Arial"/>
      <family val="2"/>
    </font>
    <font>
      <b/>
      <sz val="11"/>
      <color rgb="FFC00000"/>
      <name val="Arial"/>
      <family val="2"/>
    </font>
    <font>
      <b/>
      <sz val="14"/>
      <color rgb="FFC00000"/>
      <name val="Arial"/>
      <family val="2"/>
    </font>
    <font>
      <b/>
      <sz val="14"/>
      <name val="Arial"/>
      <family val="2"/>
    </font>
    <font>
      <sz val="12"/>
      <color theme="1"/>
      <name val="Arial"/>
      <family val="2"/>
    </font>
    <font>
      <b/>
      <sz val="12"/>
      <color theme="1"/>
      <name val="Arial"/>
      <family val="2"/>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9" tint="0.79998168889431442"/>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diagonal/>
    </border>
  </borders>
  <cellStyleXfs count="1">
    <xf numFmtId="0" fontId="0" fillId="0" borderId="0"/>
  </cellStyleXfs>
  <cellXfs count="106">
    <xf numFmtId="0" fontId="0" fillId="0" borderId="0" xfId="0"/>
    <xf numFmtId="0" fontId="0" fillId="0" borderId="0" xfId="0" applyAlignment="1">
      <alignment vertical="top"/>
    </xf>
    <xf numFmtId="0" fontId="0" fillId="0" borderId="0" xfId="0" applyAlignment="1">
      <alignment vertical="top" wrapText="1"/>
    </xf>
    <xf numFmtId="0" fontId="3" fillId="0" borderId="0" xfId="0" applyFont="1" applyBorder="1" applyAlignment="1">
      <alignment vertical="top"/>
    </xf>
    <xf numFmtId="0" fontId="4" fillId="2" borderId="0" xfId="0" applyFont="1" applyFill="1" applyAlignment="1">
      <alignment vertical="top"/>
    </xf>
    <xf numFmtId="0" fontId="3" fillId="0" borderId="0" xfId="0" applyFont="1" applyFill="1" applyBorder="1" applyAlignment="1">
      <alignment vertical="top"/>
    </xf>
    <xf numFmtId="0" fontId="0" fillId="0" borderId="0" xfId="0" applyFill="1" applyBorder="1" applyAlignment="1">
      <alignment vertical="top"/>
    </xf>
    <xf numFmtId="0" fontId="3" fillId="4" borderId="1" xfId="0" applyFont="1" applyFill="1" applyBorder="1" applyAlignment="1">
      <alignment vertical="top"/>
    </xf>
    <xf numFmtId="0" fontId="0" fillId="4" borderId="6" xfId="0" applyFill="1" applyBorder="1" applyAlignment="1">
      <alignment horizontal="center" vertical="center"/>
    </xf>
    <xf numFmtId="0" fontId="3" fillId="4" borderId="1" xfId="0" applyFont="1" applyFill="1" applyBorder="1" applyAlignment="1">
      <alignment horizontal="center" vertical="center" wrapText="1"/>
    </xf>
    <xf numFmtId="0" fontId="0" fillId="0" borderId="0" xfId="0" applyFont="1"/>
    <xf numFmtId="0" fontId="5" fillId="0" borderId="0" xfId="0" applyFont="1" applyFill="1" applyBorder="1" applyAlignment="1">
      <alignment vertical="top"/>
    </xf>
    <xf numFmtId="0" fontId="3" fillId="0" borderId="0" xfId="0" applyFont="1" applyFill="1" applyBorder="1" applyAlignment="1">
      <alignment horizontal="center" vertical="center"/>
    </xf>
    <xf numFmtId="164" fontId="0" fillId="0" borderId="0" xfId="0" applyNumberFormat="1" applyFill="1" applyBorder="1" applyAlignment="1">
      <alignment horizontal="center" vertical="top"/>
    </xf>
    <xf numFmtId="0" fontId="0" fillId="6" borderId="1" xfId="0" applyFont="1" applyFill="1" applyBorder="1"/>
    <xf numFmtId="20" fontId="0" fillId="0" borderId="1" xfId="0" applyNumberFormat="1" applyFont="1" applyBorder="1"/>
    <xf numFmtId="0" fontId="3" fillId="4" borderId="1" xfId="0" applyFont="1" applyFill="1" applyBorder="1" applyAlignment="1">
      <alignment horizontal="center" vertical="top"/>
    </xf>
    <xf numFmtId="0" fontId="9" fillId="0" borderId="0" xfId="0" applyFont="1" applyAlignment="1">
      <alignment vertical="top"/>
    </xf>
    <xf numFmtId="0" fontId="7" fillId="5" borderId="0" xfId="0" applyFont="1" applyFill="1" applyBorder="1" applyAlignment="1">
      <alignment horizontal="left" vertical="top" wrapText="1"/>
    </xf>
    <xf numFmtId="0" fontId="6" fillId="5" borderId="0" xfId="0" applyFont="1" applyFill="1" applyBorder="1" applyAlignment="1">
      <alignment horizontal="left" vertical="top" wrapText="1"/>
    </xf>
    <xf numFmtId="0" fontId="0" fillId="5" borderId="0" xfId="0" applyFill="1" applyAlignment="1">
      <alignment vertical="top"/>
    </xf>
    <xf numFmtId="0" fontId="7"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vertical="top" wrapText="1"/>
    </xf>
    <xf numFmtId="0" fontId="0" fillId="0" borderId="0" xfId="0" applyFill="1" applyBorder="1" applyAlignment="1">
      <alignment horizontal="center" vertical="center"/>
    </xf>
    <xf numFmtId="0" fontId="4" fillId="0" borderId="0" xfId="0" applyFont="1" applyFill="1" applyAlignment="1">
      <alignment vertical="top"/>
    </xf>
    <xf numFmtId="0" fontId="3" fillId="0" borderId="0" xfId="0" applyFont="1" applyBorder="1" applyAlignment="1">
      <alignment vertical="center"/>
    </xf>
    <xf numFmtId="0" fontId="0" fillId="8" borderId="0" xfId="0" applyFill="1" applyAlignment="1">
      <alignment vertical="top"/>
    </xf>
    <xf numFmtId="0" fontId="0" fillId="8" borderId="0" xfId="0" applyFill="1" applyBorder="1" applyAlignment="1">
      <alignment vertical="top"/>
    </xf>
    <xf numFmtId="0" fontId="9" fillId="8" borderId="0" xfId="0" applyFont="1" applyFill="1" applyBorder="1" applyAlignment="1">
      <alignment vertical="top"/>
    </xf>
    <xf numFmtId="0" fontId="9" fillId="8" borderId="0" xfId="0" applyFont="1" applyFill="1" applyAlignment="1">
      <alignment vertical="top"/>
    </xf>
    <xf numFmtId="0" fontId="3" fillId="8" borderId="0" xfId="0" applyFont="1" applyFill="1" applyBorder="1" applyAlignment="1">
      <alignment vertical="center"/>
    </xf>
    <xf numFmtId="0" fontId="0" fillId="8" borderId="1" xfId="0" applyFill="1" applyBorder="1" applyAlignment="1">
      <alignment horizontal="center" vertical="top"/>
    </xf>
    <xf numFmtId="0" fontId="0" fillId="8" borderId="0" xfId="0" applyFill="1" applyBorder="1" applyAlignment="1">
      <alignment horizontal="center" vertical="center"/>
    </xf>
    <xf numFmtId="0" fontId="0" fillId="8" borderId="0" xfId="0" applyFill="1" applyAlignment="1">
      <alignment vertical="top" wrapText="1"/>
    </xf>
    <xf numFmtId="0" fontId="0" fillId="8" borderId="0" xfId="0" applyFill="1" applyBorder="1" applyAlignment="1">
      <alignment vertical="top" wrapText="1"/>
    </xf>
    <xf numFmtId="0" fontId="10" fillId="0" borderId="0" xfId="0" applyFont="1" applyAlignment="1">
      <alignment horizontal="left" vertical="center"/>
    </xf>
    <xf numFmtId="0" fontId="5" fillId="7" borderId="1" xfId="0" applyFont="1" applyFill="1" applyBorder="1" applyAlignment="1">
      <alignment horizontal="right" vertical="top"/>
    </xf>
    <xf numFmtId="0" fontId="4" fillId="0" borderId="0" xfId="0" applyFont="1" applyFill="1" applyBorder="1" applyAlignment="1">
      <alignment vertical="top"/>
    </xf>
    <xf numFmtId="0" fontId="0" fillId="8" borderId="4" xfId="0" applyFill="1" applyBorder="1" applyAlignment="1">
      <alignment horizontal="center" vertical="top"/>
    </xf>
    <xf numFmtId="0" fontId="6" fillId="0" borderId="0" xfId="0" applyFont="1" applyBorder="1" applyAlignment="1">
      <alignment horizontal="left" vertical="top" wrapText="1"/>
    </xf>
    <xf numFmtId="0" fontId="7" fillId="0" borderId="0" xfId="0" applyFont="1" applyBorder="1" applyAlignment="1">
      <alignment horizontal="left" vertical="top" wrapText="1"/>
    </xf>
    <xf numFmtId="0" fontId="0" fillId="4" borderId="1" xfId="0" applyFill="1" applyBorder="1" applyAlignment="1">
      <alignment horizontal="center" vertical="center"/>
    </xf>
    <xf numFmtId="0" fontId="0" fillId="4" borderId="1" xfId="0" applyFill="1" applyBorder="1" applyAlignment="1">
      <alignment horizontal="center" vertical="top"/>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0" borderId="0" xfId="0" applyFont="1" applyBorder="1" applyAlignment="1">
      <alignment horizontal="right" vertical="center"/>
    </xf>
    <xf numFmtId="0" fontId="11" fillId="0" borderId="0" xfId="0" applyFont="1" applyBorder="1" applyAlignment="1">
      <alignment vertical="center" wrapText="1"/>
    </xf>
    <xf numFmtId="0" fontId="3" fillId="0" borderId="0" xfId="0" applyFont="1" applyFill="1" applyBorder="1" applyAlignment="1">
      <alignment vertical="center"/>
    </xf>
    <xf numFmtId="0" fontId="0" fillId="4" borderId="2" xfId="0" applyFill="1" applyBorder="1" applyAlignment="1">
      <alignment vertical="center"/>
    </xf>
    <xf numFmtId="0" fontId="0" fillId="3" borderId="4" xfId="0" applyFill="1" applyBorder="1" applyAlignment="1" applyProtection="1">
      <alignment vertical="top"/>
      <protection locked="0"/>
    </xf>
    <xf numFmtId="14" fontId="0" fillId="3" borderId="4" xfId="0" applyNumberFormat="1" applyFill="1" applyBorder="1" applyAlignment="1" applyProtection="1">
      <alignment horizontal="left" vertical="top"/>
      <protection locked="0"/>
    </xf>
    <xf numFmtId="20" fontId="0" fillId="3" borderId="1" xfId="0" applyNumberFormat="1" applyFill="1" applyBorder="1" applyAlignment="1" applyProtection="1">
      <alignment horizontal="left" vertical="top"/>
      <protection locked="0"/>
    </xf>
    <xf numFmtId="0" fontId="3" fillId="3" borderId="1"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0" fillId="0" borderId="1" xfId="0" applyBorder="1" applyAlignment="1">
      <alignment horizontal="left" vertical="center"/>
    </xf>
    <xf numFmtId="0" fontId="0" fillId="0" borderId="1" xfId="0" applyBorder="1"/>
    <xf numFmtId="0" fontId="5" fillId="5" borderId="1" xfId="0" applyFont="1" applyFill="1" applyBorder="1" applyAlignment="1">
      <alignment horizontal="center" vertical="top"/>
    </xf>
    <xf numFmtId="0" fontId="0" fillId="0" borderId="0" xfId="0" applyBorder="1" applyAlignment="1">
      <alignment vertical="top"/>
    </xf>
    <xf numFmtId="0" fontId="0" fillId="4" borderId="1" xfId="0" applyFill="1" applyBorder="1" applyAlignment="1">
      <alignment vertical="top" wrapText="1"/>
    </xf>
    <xf numFmtId="0" fontId="0" fillId="4" borderId="1" xfId="0" applyFill="1" applyBorder="1" applyAlignment="1">
      <alignment vertical="top"/>
    </xf>
    <xf numFmtId="0" fontId="0" fillId="4" borderId="2" xfId="0" applyFill="1" applyBorder="1" applyAlignment="1">
      <alignment vertical="top"/>
    </xf>
    <xf numFmtId="0" fontId="14" fillId="0" borderId="0" xfId="0" applyFont="1" applyBorder="1" applyAlignment="1">
      <alignment horizontal="left" vertical="top" wrapText="1"/>
    </xf>
    <xf numFmtId="0" fontId="13" fillId="0" borderId="0" xfId="0" applyFont="1" applyBorder="1" applyAlignment="1">
      <alignment horizontal="left" vertical="top" wrapText="1"/>
    </xf>
    <xf numFmtId="0" fontId="5" fillId="5" borderId="1" xfId="0" applyFont="1" applyFill="1" applyBorder="1" applyAlignment="1">
      <alignment horizontal="left" vertical="top"/>
    </xf>
    <xf numFmtId="0" fontId="5" fillId="5" borderId="2" xfId="0" applyFont="1" applyFill="1" applyBorder="1" applyAlignment="1">
      <alignment horizontal="left" vertical="top"/>
    </xf>
    <xf numFmtId="0" fontId="5" fillId="5" borderId="4" xfId="0" applyFont="1" applyFill="1" applyBorder="1" applyAlignment="1">
      <alignment horizontal="left" vertical="top"/>
    </xf>
    <xf numFmtId="0" fontId="12" fillId="0" borderId="0" xfId="0" applyFont="1" applyBorder="1" applyAlignment="1">
      <alignment horizontal="center" vertical="center" wrapText="1"/>
    </xf>
    <xf numFmtId="0" fontId="0" fillId="3" borderId="1"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3" fillId="0" borderId="0" xfId="0" applyFont="1" applyAlignment="1">
      <alignment horizontal="right" vertical="top"/>
    </xf>
    <xf numFmtId="0" fontId="3" fillId="0" borderId="7" xfId="0" applyFont="1" applyBorder="1" applyAlignment="1">
      <alignment horizontal="right" vertical="top"/>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4" fillId="7" borderId="1" xfId="0" applyFont="1" applyFill="1" applyBorder="1" applyAlignment="1">
      <alignment horizontal="left" vertical="top" wrapText="1"/>
    </xf>
    <xf numFmtId="0" fontId="4" fillId="7" borderId="1" xfId="0" applyFont="1" applyFill="1" applyBorder="1" applyAlignment="1">
      <alignment horizontal="left" vertical="top"/>
    </xf>
    <xf numFmtId="0" fontId="0" fillId="3" borderId="1" xfId="0" applyFill="1" applyBorder="1" applyAlignment="1" applyProtection="1">
      <alignment horizontal="left" vertical="top"/>
      <protection locked="0"/>
    </xf>
    <xf numFmtId="0" fontId="0" fillId="4" borderId="1" xfId="0" applyFill="1" applyBorder="1" applyAlignment="1">
      <alignment vertical="center" wrapText="1"/>
    </xf>
    <xf numFmtId="0" fontId="0" fillId="4" borderId="1" xfId="0" applyFill="1" applyBorder="1" applyAlignment="1">
      <alignment vertical="center"/>
    </xf>
    <xf numFmtId="0" fontId="5" fillId="7" borderId="1" xfId="0" applyFont="1" applyFill="1" applyBorder="1" applyAlignment="1">
      <alignment horizontal="center" vertical="top"/>
    </xf>
    <xf numFmtId="0" fontId="4" fillId="7" borderId="1" xfId="0" applyFont="1" applyFill="1" applyBorder="1" applyAlignment="1">
      <alignment horizontal="center" vertical="top"/>
    </xf>
    <xf numFmtId="0" fontId="5" fillId="7" borderId="1" xfId="0" applyFont="1" applyFill="1" applyBorder="1" applyAlignment="1">
      <alignment vertical="center"/>
    </xf>
    <xf numFmtId="0" fontId="4" fillId="7" borderId="1" xfId="0" applyFont="1" applyFill="1" applyBorder="1" applyAlignment="1">
      <alignment vertical="center"/>
    </xf>
    <xf numFmtId="0" fontId="0" fillId="4" borderId="1" xfId="0" applyFill="1" applyBorder="1" applyAlignment="1">
      <alignment vertical="top" wrapText="1"/>
    </xf>
    <xf numFmtId="0" fontId="0" fillId="4" borderId="1" xfId="0" applyFill="1" applyBorder="1" applyAlignment="1">
      <alignment vertical="top"/>
    </xf>
    <xf numFmtId="0" fontId="0" fillId="0" borderId="0" xfId="0" applyBorder="1" applyAlignment="1">
      <alignment vertical="top"/>
    </xf>
    <xf numFmtId="0" fontId="4" fillId="7" borderId="5" xfId="0" applyFont="1" applyFill="1" applyBorder="1" applyAlignment="1">
      <alignment vertical="center"/>
    </xf>
    <xf numFmtId="0" fontId="0" fillId="4" borderId="1" xfId="0" applyFill="1" applyBorder="1" applyAlignment="1">
      <alignment horizontal="left" vertical="top"/>
    </xf>
    <xf numFmtId="0" fontId="11" fillId="0" borderId="0" xfId="0" applyFont="1" applyBorder="1" applyAlignment="1">
      <alignment horizontal="left" vertical="center" wrapText="1"/>
    </xf>
    <xf numFmtId="0" fontId="0" fillId="4" borderId="2" xfId="0" applyFill="1" applyBorder="1" applyAlignment="1">
      <alignment vertical="top" wrapText="1"/>
    </xf>
    <xf numFmtId="0" fontId="0" fillId="4" borderId="4" xfId="0" applyFill="1" applyBorder="1" applyAlignment="1">
      <alignment vertical="center" wrapText="1"/>
    </xf>
    <xf numFmtId="0" fontId="0" fillId="4" borderId="4" xfId="0" applyFill="1" applyBorder="1" applyAlignment="1">
      <alignment vertical="center"/>
    </xf>
    <xf numFmtId="0" fontId="5" fillId="5" borderId="1" xfId="0" applyFont="1" applyFill="1" applyBorder="1" applyAlignment="1">
      <alignment horizontal="center" vertical="top"/>
    </xf>
    <xf numFmtId="0" fontId="5" fillId="7" borderId="1" xfId="0" applyFont="1" applyFill="1" applyBorder="1" applyAlignment="1">
      <alignment horizontal="left" vertical="top"/>
    </xf>
    <xf numFmtId="0" fontId="0" fillId="4" borderId="4" xfId="0" applyFill="1" applyBorder="1" applyAlignment="1">
      <alignment horizontal="left" vertical="center" wrapText="1"/>
    </xf>
    <xf numFmtId="0" fontId="0" fillId="4" borderId="4" xfId="0" applyFill="1" applyBorder="1" applyAlignment="1">
      <alignment horizontal="left" vertical="center"/>
    </xf>
    <xf numFmtId="0" fontId="0" fillId="4" borderId="2" xfId="0" applyFill="1" applyBorder="1" applyAlignment="1">
      <alignment vertical="top"/>
    </xf>
    <xf numFmtId="0" fontId="0" fillId="6" borderId="1" xfId="0" applyFill="1" applyBorder="1" applyAlignment="1">
      <alignment horizontal="center"/>
    </xf>
    <xf numFmtId="0" fontId="5" fillId="5" borderId="1" xfId="0" applyFont="1" applyFill="1" applyBorder="1"/>
    <xf numFmtId="0" fontId="5" fillId="5" borderId="1" xfId="0" applyFont="1" applyFill="1" applyBorder="1" applyAlignment="1">
      <alignment horizontal="center"/>
    </xf>
    <xf numFmtId="0" fontId="0" fillId="4" borderId="1" xfId="0" applyFont="1" applyFill="1" applyBorder="1" applyAlignment="1">
      <alignment horizontal="center"/>
    </xf>
    <xf numFmtId="14" fontId="0" fillId="4" borderId="1" xfId="0" applyNumberFormat="1" applyFont="1" applyFill="1" applyBorder="1" applyAlignment="1">
      <alignment horizontal="center"/>
    </xf>
  </cellXfs>
  <cellStyles count="1">
    <cellStyle name="Normal" xfId="0" builtinId="0"/>
  </cellStyles>
  <dxfs count="33">
    <dxf>
      <font>
        <color theme="0" tint="-4.9989318521683403E-2"/>
      </font>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00B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00B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00B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00B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00B0F0"/>
        </patternFill>
      </fill>
    </dxf>
    <dxf>
      <font>
        <color auto="1"/>
      </font>
      <fill>
        <patternFill>
          <bgColor rgb="FFFFC000"/>
        </patternFill>
      </fill>
      <border>
        <left style="dotted">
          <color auto="1"/>
        </left>
        <right style="dotted">
          <color auto="1"/>
        </right>
        <top style="dotted">
          <color auto="1"/>
        </top>
        <bottom style="dotted">
          <color auto="1"/>
        </bottom>
        <vertical/>
        <horizontal/>
      </border>
    </dxf>
    <dxf>
      <font>
        <color auto="1"/>
      </font>
      <fill>
        <patternFill>
          <bgColor rgb="FFFFC000"/>
        </patternFill>
      </fill>
      <border>
        <left style="dotted">
          <color auto="1"/>
        </left>
        <right style="dotted">
          <color auto="1"/>
        </right>
        <top style="dotted">
          <color auto="1"/>
        </top>
        <bottom style="dotted">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589945</xdr:colOff>
      <xdr:row>1</xdr:row>
      <xdr:rowOff>116418</xdr:rowOff>
    </xdr:from>
    <xdr:to>
      <xdr:col>11</xdr:col>
      <xdr:colOff>328083</xdr:colOff>
      <xdr:row>5</xdr:row>
      <xdr:rowOff>74083</xdr:rowOff>
    </xdr:to>
    <xdr:grpSp>
      <xdr:nvGrpSpPr>
        <xdr:cNvPr id="6" name="Group 5">
          <a:extLst>
            <a:ext uri="{FF2B5EF4-FFF2-40B4-BE49-F238E27FC236}">
              <a16:creationId xmlns:a16="http://schemas.microsoft.com/office/drawing/2014/main" id="{0F12DFF4-6020-49E5-93B4-275792236A97}"/>
            </a:ext>
          </a:extLst>
        </xdr:cNvPr>
        <xdr:cNvGrpSpPr/>
      </xdr:nvGrpSpPr>
      <xdr:grpSpPr>
        <a:xfrm>
          <a:off x="10252528" y="306918"/>
          <a:ext cx="2997805" cy="719665"/>
          <a:chOff x="10326611" y="211667"/>
          <a:chExt cx="2997805" cy="719665"/>
        </a:xfrm>
      </xdr:grpSpPr>
      <xdr:pic>
        <xdr:nvPicPr>
          <xdr:cNvPr id="3" name="Picture 2">
            <a:extLst>
              <a:ext uri="{FF2B5EF4-FFF2-40B4-BE49-F238E27FC236}">
                <a16:creationId xmlns:a16="http://schemas.microsoft.com/office/drawing/2014/main" id="{F8DA420A-F6A3-4C60-AEF3-A0458AB6C8B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1726"/>
          <a:stretch/>
        </xdr:blipFill>
        <xdr:spPr>
          <a:xfrm>
            <a:off x="10326611" y="243416"/>
            <a:ext cx="1063807" cy="687916"/>
          </a:xfrm>
          <a:prstGeom prst="rect">
            <a:avLst/>
          </a:prstGeom>
        </xdr:spPr>
      </xdr:pic>
      <xdr:sp macro="" textlink="">
        <xdr:nvSpPr>
          <xdr:cNvPr id="2" name="Rectangle 1">
            <a:extLst>
              <a:ext uri="{FF2B5EF4-FFF2-40B4-BE49-F238E27FC236}">
                <a16:creationId xmlns:a16="http://schemas.microsoft.com/office/drawing/2014/main" id="{0CA253E2-BFE9-48BB-B804-7B51A4313F8D}"/>
              </a:ext>
            </a:extLst>
          </xdr:cNvPr>
          <xdr:cNvSpPr/>
        </xdr:nvSpPr>
        <xdr:spPr>
          <a:xfrm>
            <a:off x="11441635" y="211667"/>
            <a:ext cx="51865" cy="69850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 name="TextBox 4">
            <a:extLst>
              <a:ext uri="{FF2B5EF4-FFF2-40B4-BE49-F238E27FC236}">
                <a16:creationId xmlns:a16="http://schemas.microsoft.com/office/drawing/2014/main" id="{8E2584A6-44F4-4A35-B2FF-B1720AC9BBF3}"/>
              </a:ext>
            </a:extLst>
          </xdr:cNvPr>
          <xdr:cNvSpPr txBox="1"/>
        </xdr:nvSpPr>
        <xdr:spPr>
          <a:xfrm>
            <a:off x="11535833" y="328083"/>
            <a:ext cx="1788583" cy="518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latin typeface="Arial" panose="020B0604020202020204" pitchFamily="34" charset="0"/>
                <a:cs typeface="Arial" panose="020B0604020202020204" pitchFamily="34" charset="0"/>
              </a:rPr>
              <a:t>VN-PBA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5"/>
  <sheetViews>
    <sheetView showGridLines="0" showRowColHeaders="0" tabSelected="1" zoomScale="90" zoomScaleNormal="90" workbookViewId="0">
      <pane ySplit="8" topLeftCell="A9" activePane="bottomLeft" state="frozen"/>
      <selection pane="bottomLeft" activeCell="C11" sqref="C11"/>
    </sheetView>
  </sheetViews>
  <sheetFormatPr defaultRowHeight="14.25" x14ac:dyDescent="0.2"/>
  <cols>
    <col min="1" max="1" width="2.625" style="1" customWidth="1"/>
    <col min="2" max="4" width="30.625" style="1" customWidth="1"/>
    <col min="5" max="15" width="10.625" style="1" customWidth="1"/>
    <col min="16" max="16384" width="9" style="1"/>
  </cols>
  <sheetData>
    <row r="1" spans="2:11" ht="15" customHeight="1" x14ac:dyDescent="0.2"/>
    <row r="2" spans="2:11" ht="15" customHeight="1" x14ac:dyDescent="0.2">
      <c r="B2" s="63" t="s">
        <v>0</v>
      </c>
      <c r="C2" s="63"/>
      <c r="D2" s="63"/>
      <c r="E2" s="41"/>
      <c r="F2" s="41"/>
      <c r="G2" s="41"/>
    </row>
    <row r="3" spans="2:11" ht="15" customHeight="1" x14ac:dyDescent="0.2">
      <c r="B3" s="64" t="s">
        <v>1</v>
      </c>
      <c r="C3" s="64"/>
      <c r="D3" s="64"/>
      <c r="E3" s="41"/>
      <c r="F3" s="41"/>
      <c r="G3" s="41"/>
    </row>
    <row r="4" spans="2:11" ht="15" customHeight="1" x14ac:dyDescent="0.2"/>
    <row r="5" spans="2:11" ht="15" customHeight="1" x14ac:dyDescent="0.2">
      <c r="B5" s="68" t="str">
        <f>IF(K9&gt;0.1,"There are errors on the marking form, please correct","")</f>
        <v/>
      </c>
      <c r="C5" s="68"/>
      <c r="D5" s="48"/>
      <c r="E5" s="41"/>
      <c r="F5" s="41"/>
      <c r="G5" s="41"/>
      <c r="J5" s="17"/>
    </row>
    <row r="6" spans="2:11" ht="15" customHeight="1" x14ac:dyDescent="0.2">
      <c r="B6" s="68"/>
      <c r="C6" s="68"/>
      <c r="D6" s="48"/>
      <c r="E6" s="41"/>
      <c r="F6" s="41"/>
      <c r="G6" s="41"/>
      <c r="J6" s="17"/>
    </row>
    <row r="7" spans="2:11" ht="15" customHeight="1" x14ac:dyDescent="0.2">
      <c r="B7" s="42"/>
      <c r="C7" s="42"/>
      <c r="D7" s="41"/>
      <c r="E7" s="41"/>
      <c r="F7" s="41"/>
      <c r="G7" s="41"/>
      <c r="J7" s="17"/>
    </row>
    <row r="8" spans="2:11" s="20" customFormat="1" ht="5.0999999999999996" customHeight="1" x14ac:dyDescent="0.2">
      <c r="B8" s="18"/>
      <c r="C8" s="18"/>
      <c r="D8" s="19"/>
      <c r="E8" s="19"/>
      <c r="F8" s="19"/>
      <c r="G8" s="19"/>
    </row>
    <row r="9" spans="2:11" x14ac:dyDescent="0.2">
      <c r="K9" s="39">
        <f>COUNTIF(Domains!L:L,"⤎ *ERROR* Duplicate mark")</f>
        <v>0</v>
      </c>
    </row>
    <row r="10" spans="2:11" ht="15" x14ac:dyDescent="0.2">
      <c r="B10" s="66" t="s">
        <v>2</v>
      </c>
      <c r="C10" s="67"/>
    </row>
    <row r="11" spans="2:11" ht="15" x14ac:dyDescent="0.2">
      <c r="B11" s="7" t="s">
        <v>4</v>
      </c>
      <c r="C11" s="51"/>
    </row>
    <row r="12" spans="2:11" ht="14.25" customHeight="1" x14ac:dyDescent="0.2">
      <c r="B12" s="7" t="s">
        <v>12</v>
      </c>
      <c r="C12" s="51"/>
    </row>
    <row r="13" spans="2:11" ht="15" x14ac:dyDescent="0.2">
      <c r="D13" s="3"/>
    </row>
    <row r="14" spans="2:11" ht="15" x14ac:dyDescent="0.2">
      <c r="B14" s="5"/>
      <c r="C14" s="6"/>
      <c r="D14" s="5"/>
    </row>
    <row r="15" spans="2:11" ht="15" x14ac:dyDescent="0.2">
      <c r="B15" s="66" t="s">
        <v>15</v>
      </c>
      <c r="C15" s="67"/>
      <c r="D15" s="5"/>
    </row>
    <row r="16" spans="2:11" ht="15" x14ac:dyDescent="0.2">
      <c r="B16" s="7" t="s">
        <v>17</v>
      </c>
      <c r="C16" s="51"/>
    </row>
    <row r="17" spans="2:12" ht="15" customHeight="1" x14ac:dyDescent="0.2">
      <c r="B17" s="7" t="s">
        <v>19</v>
      </c>
      <c r="C17" s="51"/>
    </row>
    <row r="18" spans="2:12" ht="15" customHeight="1" x14ac:dyDescent="0.2">
      <c r="B18" s="7" t="s">
        <v>20</v>
      </c>
      <c r="C18" s="52"/>
    </row>
    <row r="19" spans="2:12" ht="15" customHeight="1" x14ac:dyDescent="0.2">
      <c r="B19" s="7" t="s">
        <v>22</v>
      </c>
      <c r="C19" s="53"/>
      <c r="D19" s="5"/>
    </row>
    <row r="20" spans="2:12" ht="15" customHeight="1" x14ac:dyDescent="0.2">
      <c r="B20" s="5"/>
      <c r="C20" s="6"/>
      <c r="D20" s="5"/>
    </row>
    <row r="21" spans="2:12" ht="15" customHeight="1" x14ac:dyDescent="0.2">
      <c r="B21" s="58" t="s">
        <v>23</v>
      </c>
      <c r="C21" s="11"/>
      <c r="D21" s="11"/>
    </row>
    <row r="22" spans="2:12" ht="15" customHeight="1" x14ac:dyDescent="0.2">
      <c r="B22" s="54"/>
      <c r="C22" s="49"/>
      <c r="D22" s="49"/>
    </row>
    <row r="23" spans="2:12" ht="15" customHeight="1" x14ac:dyDescent="0.2">
      <c r="B23" s="49"/>
      <c r="C23" s="49"/>
      <c r="D23" s="49"/>
      <c r="E23" s="49"/>
      <c r="F23" s="6"/>
      <c r="G23" s="12"/>
    </row>
    <row r="24" spans="2:12" ht="15" customHeight="1" x14ac:dyDescent="0.2">
      <c r="F24" s="13"/>
      <c r="G24" s="13"/>
    </row>
    <row r="25" spans="2:12" ht="15" customHeight="1" x14ac:dyDescent="0.2">
      <c r="B25" s="3" t="s">
        <v>25</v>
      </c>
      <c r="C25" s="59"/>
      <c r="D25" s="59"/>
      <c r="E25" s="59"/>
      <c r="F25" s="4" t="str">
        <f>IF(F24="X",4," ")</f>
        <v xml:space="preserve"> </v>
      </c>
      <c r="G25" s="4" t="str">
        <f>IF(G24="X",3," ")</f>
        <v xml:space="preserve"> </v>
      </c>
      <c r="H25" s="4" t="str">
        <f>IF(B23="X",2," ")</f>
        <v xml:space="preserve"> </v>
      </c>
      <c r="I25" s="4"/>
      <c r="J25" s="4" t="str">
        <f>IF(E23="X",0," ")</f>
        <v xml:space="preserve"> </v>
      </c>
      <c r="K25" s="2"/>
      <c r="L25" s="2"/>
    </row>
    <row r="26" spans="2:12" ht="200.1" customHeight="1" x14ac:dyDescent="0.2">
      <c r="B26" s="69"/>
      <c r="C26" s="69"/>
      <c r="D26" s="69"/>
      <c r="E26" s="69"/>
      <c r="F26" s="69"/>
      <c r="G26" s="69"/>
      <c r="H26" s="69"/>
      <c r="I26" s="69"/>
      <c r="J26" s="69"/>
      <c r="K26" s="69"/>
      <c r="L26" s="2"/>
    </row>
    <row r="27" spans="2:12" ht="15" customHeight="1" x14ac:dyDescent="0.2">
      <c r="B27" s="59" t="s">
        <v>26</v>
      </c>
      <c r="C27" s="59"/>
      <c r="D27" s="59"/>
      <c r="E27" s="59"/>
      <c r="F27" s="59"/>
      <c r="G27" s="59"/>
      <c r="H27" s="59"/>
      <c r="I27" s="59"/>
      <c r="J27" s="59"/>
      <c r="K27" s="2"/>
      <c r="L27" s="2"/>
    </row>
    <row r="28" spans="2:12" ht="200.1" customHeight="1" x14ac:dyDescent="0.2">
      <c r="B28" s="70"/>
      <c r="C28" s="71"/>
      <c r="D28" s="71"/>
      <c r="E28" s="71"/>
      <c r="F28" s="71"/>
      <c r="G28" s="71"/>
      <c r="H28" s="71"/>
      <c r="I28" s="71"/>
      <c r="J28" s="71"/>
      <c r="K28" s="72"/>
      <c r="L28" s="2"/>
    </row>
    <row r="29" spans="2:12" ht="15" customHeight="1" x14ac:dyDescent="0.2"/>
    <row r="30" spans="2:12" ht="15" customHeight="1" x14ac:dyDescent="0.2"/>
    <row r="31" spans="2:12" ht="15" customHeight="1" x14ac:dyDescent="0.2"/>
    <row r="32" spans="2:12" ht="15" customHeight="1" x14ac:dyDescent="0.2"/>
    <row r="33" ht="15" customHeight="1" x14ac:dyDescent="0.2"/>
    <row r="34" ht="15" customHeight="1" x14ac:dyDescent="0.2"/>
    <row r="35" ht="15" customHeight="1" x14ac:dyDescent="0.2"/>
  </sheetData>
  <sheetProtection algorithmName="SHA-512" hashValue="RH6XKzcaL9OftyEJqyvEMQxxsMJRQBoAzd8DekoKsJna7pI3geYX4f/dFQ/Xsy4S/V4xmx3rWBdvpOigUMjzmw==" saltValue="+cWinWKAHIM/ZWBHlDva8g==" spinCount="100000" sheet="1" objects="1" scenarios="1" selectLockedCells="1"/>
  <mergeCells count="7">
    <mergeCell ref="B15:C15"/>
    <mergeCell ref="B26:K26"/>
    <mergeCell ref="B28:K28"/>
    <mergeCell ref="B2:D2"/>
    <mergeCell ref="B3:D3"/>
    <mergeCell ref="B10:C10"/>
    <mergeCell ref="B5:C6"/>
  </mergeCells>
  <phoneticPr fontId="8" type="noConversion"/>
  <conditionalFormatting sqref="D5:D6">
    <cfRule type="containsText" dxfId="32" priority="3" operator="containsText" text="There">
      <formula>NOT(ISERROR(SEARCH("There",D5)))</formula>
    </cfRule>
  </conditionalFormatting>
  <conditionalFormatting sqref="B5:C6">
    <cfRule type="containsText" dxfId="31" priority="2" operator="containsText" text="There">
      <formula>NOT(ISERROR(SEARCH("There",B5)))</formula>
    </cfRule>
  </conditionalFormatting>
  <dataValidations count="6">
    <dataValidation type="list" allowBlank="1" showInputMessage="1" showErrorMessage="1" sqref="C17" xr:uid="{00000000-0002-0000-0000-000000000000}">
      <formula1>"Examiner 1, Examiner 2"</formula1>
    </dataValidation>
    <dataValidation type="textLength" operator="equal" allowBlank="1" showInputMessage="1" showErrorMessage="1" error="ENR must consist of three letters and four number_x000a_E.G ABC1234" prompt="Enter Enrolment No, (ENR)_x000a_Consists of three letters and four number_x000a_E.G ABC1234" sqref="C12" xr:uid="{00000000-0002-0000-0000-000001000000}">
      <formula1>7</formula1>
    </dataValidation>
    <dataValidation allowBlank="1" showInputMessage="1" showErrorMessage="1" prompt="Enter full candidate name" sqref="C11" xr:uid="{00000000-0002-0000-0000-000002000000}"/>
    <dataValidation type="date" operator="greaterThan" allowBlank="1" showInputMessage="1" showErrorMessage="1" error="Date format is dd/mm/yyyy" prompt="Enter PBA date" sqref="C18" xr:uid="{00000000-0002-0000-0000-000004000000}">
      <formula1>1</formula1>
    </dataValidation>
    <dataValidation allowBlank="1" showInputMessage="1" showErrorMessage="1" prompt="Enter text. _x000a_Use 'Alt' and 'Return' key to start new line." sqref="B26:K26 B28:K28" xr:uid="{00000000-0002-0000-0000-000006000000}"/>
    <dataValidation type="custom" allowBlank="1" showInputMessage="1" showErrorMessage="1" error="Only one rating can be selected. Please check again." sqref="F24:G24" xr:uid="{00000000-0002-0000-0000-000007000000}">
      <formula1>COUNTA($F24:$J24)&lt;=1</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8000000}">
          <x14:formula1>
            <xm:f>Lists!$A$2:$A$50</xm:f>
          </x14:formula1>
          <xm:sqref>C19</xm:sqref>
        </x14:dataValidation>
        <x14:dataValidation type="list" allowBlank="1" showInputMessage="1" showErrorMessage="1" xr:uid="{00000000-0002-0000-0000-000009000000}">
          <x14:formula1>
            <xm:f>Lists!$B$2:$B$6</xm:f>
          </x14:formula1>
          <xm:sqref>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126"/>
  <sheetViews>
    <sheetView showGridLines="0" showRowColHeaders="0" zoomScale="90" zoomScaleNormal="90" workbookViewId="0">
      <pane ySplit="7" topLeftCell="A8" activePane="bottomLeft" state="frozen"/>
      <selection pane="bottomLeft" activeCell="F16" sqref="F16"/>
    </sheetView>
  </sheetViews>
  <sheetFormatPr defaultRowHeight="14.25" x14ac:dyDescent="0.2"/>
  <cols>
    <col min="1" max="1" width="1.625" style="1" customWidth="1"/>
    <col min="2" max="2" width="25.625" style="1" customWidth="1"/>
    <col min="3" max="3" width="54.75" style="1" customWidth="1"/>
    <col min="4" max="4" width="6.375" style="1" customWidth="1"/>
    <col min="5" max="5" width="21.75" style="1" customWidth="1"/>
    <col min="6" max="10" width="13.25" style="1" customWidth="1"/>
    <col min="11" max="11" width="13.25" style="28" hidden="1" customWidth="1"/>
    <col min="12" max="12" width="14.5" style="1" customWidth="1"/>
    <col min="13" max="16384" width="9" style="1"/>
  </cols>
  <sheetData>
    <row r="2" spans="2:13" ht="15" customHeight="1" x14ac:dyDescent="0.2">
      <c r="B2" s="63" t="s">
        <v>0</v>
      </c>
      <c r="C2" s="63"/>
      <c r="D2" s="63"/>
      <c r="E2" s="41"/>
      <c r="F2" s="41"/>
      <c r="G2" s="96" t="s">
        <v>2</v>
      </c>
      <c r="H2" s="96"/>
      <c r="I2" s="96"/>
      <c r="J2" s="96"/>
    </row>
    <row r="3" spans="2:13" ht="15" customHeight="1" x14ac:dyDescent="0.2">
      <c r="B3" s="64" t="s">
        <v>1</v>
      </c>
      <c r="C3" s="64"/>
      <c r="D3" s="64"/>
      <c r="E3" s="41"/>
      <c r="F3" s="41"/>
      <c r="G3" s="97" t="s">
        <v>4</v>
      </c>
      <c r="H3" s="97"/>
      <c r="I3" s="91" t="str">
        <f>IF(Summary!C11&lt;&gt;"",Summary!C11,"")</f>
        <v/>
      </c>
      <c r="J3" s="91"/>
    </row>
    <row r="4" spans="2:13" ht="15" customHeight="1" x14ac:dyDescent="0.2">
      <c r="G4" s="97" t="s">
        <v>12</v>
      </c>
      <c r="H4" s="97"/>
      <c r="I4" s="91" t="str">
        <f>IF(Summary!C12&lt;&gt;"",Summary!C12,"")</f>
        <v/>
      </c>
      <c r="J4" s="91"/>
      <c r="K4" s="29"/>
      <c r="L4" s="6"/>
      <c r="M4" s="6"/>
    </row>
    <row r="5" spans="2:13" ht="15" customHeight="1" x14ac:dyDescent="0.2">
      <c r="B5" s="92" t="str">
        <f>IF(Summary!C16&lt;&gt;"","Examiner is "&amp;Summary!C16,"")</f>
        <v/>
      </c>
      <c r="C5" s="92"/>
      <c r="D5" s="41"/>
      <c r="E5" s="41"/>
      <c r="F5" s="41"/>
      <c r="K5" s="30"/>
      <c r="L5" s="6"/>
      <c r="M5" s="6"/>
    </row>
    <row r="6" spans="2:13" ht="15" customHeight="1" x14ac:dyDescent="0.2">
      <c r="B6" s="42"/>
      <c r="C6" s="42"/>
      <c r="D6" s="41"/>
      <c r="E6" s="41"/>
      <c r="F6" s="41"/>
      <c r="G6" s="41"/>
      <c r="J6" s="6"/>
      <c r="K6" s="31"/>
    </row>
    <row r="7" spans="2:13" s="20" customFormat="1" ht="5.0999999999999996" customHeight="1" x14ac:dyDescent="0.2">
      <c r="B7" s="18"/>
      <c r="C7" s="18"/>
      <c r="D7" s="19"/>
      <c r="E7" s="19"/>
      <c r="F7" s="19"/>
      <c r="G7" s="19"/>
      <c r="K7" s="28"/>
    </row>
    <row r="8" spans="2:13" s="6" customFormat="1" ht="15" customHeight="1" x14ac:dyDescent="0.2">
      <c r="B8" s="21"/>
      <c r="C8" s="21"/>
      <c r="D8" s="22"/>
      <c r="E8" s="22"/>
      <c r="F8" s="22"/>
      <c r="G8" s="22"/>
      <c r="K8" s="29"/>
    </row>
    <row r="9" spans="2:13" s="6" customFormat="1" ht="15" customHeight="1" x14ac:dyDescent="0.2">
      <c r="B9" s="21"/>
      <c r="C9" s="21"/>
      <c r="D9" s="22"/>
      <c r="E9" s="22"/>
      <c r="F9" s="22"/>
      <c r="G9" s="22"/>
      <c r="K9" s="29"/>
    </row>
    <row r="10" spans="2:13" s="6" customFormat="1" ht="15" customHeight="1" x14ac:dyDescent="0.2">
      <c r="B10" s="75" t="s">
        <v>11</v>
      </c>
      <c r="C10" s="76"/>
      <c r="D10" s="76"/>
      <c r="E10" s="76"/>
      <c r="F10" s="76"/>
      <c r="G10" s="76"/>
      <c r="H10" s="76"/>
      <c r="I10" s="76"/>
      <c r="J10" s="77"/>
      <c r="K10" s="29"/>
    </row>
    <row r="11" spans="2:13" s="6" customFormat="1" ht="5.0999999999999996" customHeight="1" x14ac:dyDescent="0.2">
      <c r="B11" s="21"/>
      <c r="C11" s="21"/>
      <c r="D11" s="22"/>
      <c r="E11" s="22"/>
      <c r="F11" s="22"/>
      <c r="G11" s="22"/>
      <c r="K11" s="29"/>
    </row>
    <row r="12" spans="2:13" s="6" customFormat="1" ht="15" hidden="1" customHeight="1" x14ac:dyDescent="0.2">
      <c r="B12" s="21"/>
      <c r="C12" s="21"/>
      <c r="D12" s="22"/>
      <c r="E12" s="22"/>
      <c r="F12" s="22"/>
      <c r="G12" s="22"/>
      <c r="I12" s="47" t="s">
        <v>27</v>
      </c>
      <c r="J12" s="45">
        <f>SUM((F21*4)+(G21*3)+(H21*2)+(I21*1))</f>
        <v>0</v>
      </c>
      <c r="K12" s="29"/>
    </row>
    <row r="13" spans="2:13" s="6" customFormat="1" ht="5.0999999999999996" customHeight="1" x14ac:dyDescent="0.2">
      <c r="B13" s="21"/>
      <c r="C13" s="21"/>
      <c r="D13" s="22"/>
      <c r="E13" s="22"/>
      <c r="F13" s="22"/>
      <c r="G13" s="22"/>
      <c r="I13" s="27"/>
      <c r="J13" s="27"/>
      <c r="K13" s="32"/>
    </row>
    <row r="14" spans="2:13" ht="15" x14ac:dyDescent="0.2">
      <c r="B14" s="85" t="s">
        <v>28</v>
      </c>
      <c r="C14" s="85" t="s">
        <v>29</v>
      </c>
      <c r="D14" s="85" t="s">
        <v>30</v>
      </c>
      <c r="E14" s="85" t="s">
        <v>31</v>
      </c>
      <c r="F14" s="83" t="s">
        <v>10</v>
      </c>
      <c r="G14" s="84"/>
      <c r="H14" s="84"/>
      <c r="I14" s="84"/>
      <c r="J14" s="84"/>
    </row>
    <row r="15" spans="2:13" ht="15" x14ac:dyDescent="0.2">
      <c r="B15" s="86"/>
      <c r="C15" s="90"/>
      <c r="D15" s="86"/>
      <c r="E15" s="86"/>
      <c r="F15" s="45" t="s">
        <v>5</v>
      </c>
      <c r="G15" s="45" t="s">
        <v>6</v>
      </c>
      <c r="H15" s="45" t="s">
        <v>7</v>
      </c>
      <c r="I15" s="45" t="s">
        <v>8</v>
      </c>
      <c r="J15" s="45" t="s">
        <v>9</v>
      </c>
    </row>
    <row r="16" spans="2:13" ht="39.950000000000003" customHeight="1" x14ac:dyDescent="0.2">
      <c r="B16" s="100" t="s">
        <v>32</v>
      </c>
      <c r="C16" s="87" t="s">
        <v>33</v>
      </c>
      <c r="D16" s="98">
        <v>2.2000000000000002</v>
      </c>
      <c r="E16" s="61" t="s">
        <v>34</v>
      </c>
      <c r="F16" s="54"/>
      <c r="G16" s="54"/>
      <c r="H16" s="54"/>
      <c r="I16" s="54"/>
      <c r="J16" s="54"/>
      <c r="K16" s="33">
        <f>COUNTIF(F16:J16,"X")</f>
        <v>0</v>
      </c>
      <c r="L16" s="37" t="str">
        <f>IF(K16&gt;1,"⤎ *ERROR* Duplicate mark","")</f>
        <v/>
      </c>
    </row>
    <row r="17" spans="2:14" ht="39.950000000000003" customHeight="1" x14ac:dyDescent="0.2">
      <c r="B17" s="100"/>
      <c r="C17" s="88"/>
      <c r="D17" s="99"/>
      <c r="E17" s="61" t="s">
        <v>35</v>
      </c>
      <c r="F17" s="54"/>
      <c r="G17" s="54"/>
      <c r="H17" s="54"/>
      <c r="I17" s="54"/>
      <c r="J17" s="54"/>
      <c r="K17" s="33">
        <f t="shared" ref="K17:K20" si="0">COUNTIF(F17:J17,"X")</f>
        <v>0</v>
      </c>
      <c r="L17" s="37" t="str">
        <f t="shared" ref="L17:L20" si="1">IF(K17&gt;1,"⤎ *ERROR* Duplicate mark","")</f>
        <v/>
      </c>
      <c r="N17" s="26"/>
    </row>
    <row r="18" spans="2:14" ht="39.950000000000003" customHeight="1" x14ac:dyDescent="0.2">
      <c r="B18" s="100"/>
      <c r="C18" s="88"/>
      <c r="D18" s="99"/>
      <c r="E18" s="61" t="s">
        <v>36</v>
      </c>
      <c r="F18" s="54"/>
      <c r="G18" s="54"/>
      <c r="H18" s="54"/>
      <c r="I18" s="54"/>
      <c r="J18" s="54"/>
      <c r="K18" s="33">
        <f t="shared" si="0"/>
        <v>0</v>
      </c>
      <c r="L18" s="37" t="str">
        <f t="shared" si="1"/>
        <v/>
      </c>
    </row>
    <row r="19" spans="2:14" ht="39.950000000000003" customHeight="1" x14ac:dyDescent="0.2">
      <c r="B19" s="100"/>
      <c r="C19" s="88"/>
      <c r="D19" s="99"/>
      <c r="E19" s="61" t="s">
        <v>37</v>
      </c>
      <c r="F19" s="54"/>
      <c r="G19" s="54"/>
      <c r="H19" s="54"/>
      <c r="I19" s="54"/>
      <c r="J19" s="54"/>
      <c r="K19" s="33">
        <f t="shared" si="0"/>
        <v>0</v>
      </c>
      <c r="L19" s="37" t="str">
        <f t="shared" si="1"/>
        <v/>
      </c>
    </row>
    <row r="20" spans="2:14" ht="39.950000000000003" customHeight="1" x14ac:dyDescent="0.2">
      <c r="B20" s="100"/>
      <c r="C20" s="88"/>
      <c r="D20" s="99"/>
      <c r="E20" s="61" t="s">
        <v>38</v>
      </c>
      <c r="F20" s="55"/>
      <c r="G20" s="55"/>
      <c r="H20" s="55"/>
      <c r="I20" s="55"/>
      <c r="J20" s="55"/>
      <c r="K20" s="33">
        <f t="shared" si="0"/>
        <v>0</v>
      </c>
      <c r="L20" s="37" t="str">
        <f t="shared" si="1"/>
        <v/>
      </c>
    </row>
    <row r="21" spans="2:14" ht="15" customHeight="1" x14ac:dyDescent="0.2">
      <c r="B21" s="89"/>
      <c r="C21" s="89"/>
      <c r="D21" s="89"/>
      <c r="E21" s="89"/>
      <c r="F21" s="43">
        <f>COUNTIF(F16:F20,"x")</f>
        <v>0</v>
      </c>
      <c r="G21" s="43">
        <f>COUNTIF(G16:G20,"x")</f>
        <v>0</v>
      </c>
      <c r="H21" s="43">
        <f>COUNTIF(H16:H20,"x")</f>
        <v>0</v>
      </c>
      <c r="I21" s="43">
        <f>COUNTIF(I16:I20,"x")</f>
        <v>0</v>
      </c>
      <c r="J21" s="43">
        <f>COUNTIF(J16:J20,"x")</f>
        <v>0</v>
      </c>
    </row>
    <row r="22" spans="2:14" s="6" customFormat="1" ht="5.0999999999999996" customHeight="1" x14ac:dyDescent="0.2">
      <c r="F22" s="25"/>
      <c r="G22" s="25"/>
      <c r="H22" s="25"/>
      <c r="I22" s="25"/>
      <c r="J22" s="25"/>
      <c r="K22" s="34"/>
    </row>
    <row r="23" spans="2:14" ht="15" customHeight="1" x14ac:dyDescent="0.2">
      <c r="B23" s="78" t="s">
        <v>39</v>
      </c>
      <c r="C23" s="78"/>
      <c r="D23" s="78"/>
      <c r="E23" s="78"/>
      <c r="F23" s="78"/>
      <c r="G23" s="78"/>
      <c r="H23" s="78"/>
      <c r="I23" s="78"/>
      <c r="J23" s="78"/>
      <c r="K23" s="35"/>
      <c r="L23" s="2"/>
      <c r="M23" s="2"/>
    </row>
    <row r="24" spans="2:14" ht="99.95" customHeight="1" x14ac:dyDescent="0.2">
      <c r="B24" s="69"/>
      <c r="C24" s="69"/>
      <c r="D24" s="69"/>
      <c r="E24" s="69"/>
      <c r="F24" s="69"/>
      <c r="G24" s="69"/>
      <c r="H24" s="69"/>
      <c r="I24" s="69"/>
      <c r="J24" s="69"/>
      <c r="K24" s="35"/>
      <c r="L24" s="2"/>
      <c r="M24" s="2"/>
    </row>
    <row r="25" spans="2:14" s="6" customFormat="1" ht="5.0999999999999996" customHeight="1" x14ac:dyDescent="0.2">
      <c r="B25" s="23"/>
      <c r="C25" s="23"/>
      <c r="D25" s="23"/>
      <c r="E25" s="23"/>
      <c r="F25" s="23"/>
      <c r="G25" s="23"/>
      <c r="H25" s="23"/>
      <c r="I25" s="23"/>
      <c r="J25" s="23"/>
      <c r="K25" s="36"/>
      <c r="L25" s="24"/>
      <c r="M25" s="24"/>
    </row>
    <row r="26" spans="2:14" ht="15" customHeight="1" x14ac:dyDescent="0.2">
      <c r="B26" s="79" t="s">
        <v>40</v>
      </c>
      <c r="C26" s="79"/>
      <c r="D26" s="79"/>
      <c r="E26" s="79"/>
      <c r="F26" s="79"/>
      <c r="G26" s="79"/>
      <c r="H26" s="79"/>
      <c r="I26" s="79"/>
      <c r="J26" s="79"/>
      <c r="K26" s="35"/>
      <c r="L26" s="2"/>
      <c r="M26" s="2"/>
    </row>
    <row r="27" spans="2:14" ht="99.95" customHeight="1" x14ac:dyDescent="0.2">
      <c r="B27" s="69"/>
      <c r="C27" s="69"/>
      <c r="D27" s="69"/>
      <c r="E27" s="69"/>
      <c r="F27" s="69"/>
      <c r="G27" s="69"/>
      <c r="H27" s="69"/>
      <c r="I27" s="69"/>
      <c r="J27" s="69"/>
      <c r="K27" s="35"/>
      <c r="L27" s="2"/>
      <c r="M27" s="2"/>
    </row>
    <row r="28" spans="2:14" s="6" customFormat="1" ht="5.0999999999999996" customHeight="1" x14ac:dyDescent="0.2">
      <c r="B28" s="23"/>
      <c r="C28" s="23"/>
      <c r="D28" s="23"/>
      <c r="E28" s="23"/>
      <c r="F28" s="23"/>
      <c r="G28" s="23"/>
      <c r="H28" s="23"/>
      <c r="I28" s="23"/>
      <c r="J28" s="23"/>
      <c r="K28" s="36"/>
      <c r="L28" s="24"/>
      <c r="M28" s="24"/>
    </row>
    <row r="29" spans="2:14" ht="15" customHeight="1" x14ac:dyDescent="0.2">
      <c r="B29" s="79" t="s">
        <v>41</v>
      </c>
      <c r="C29" s="79"/>
      <c r="D29" s="79"/>
      <c r="E29" s="79"/>
      <c r="F29" s="79"/>
      <c r="G29" s="79"/>
      <c r="H29" s="79"/>
      <c r="I29" s="79"/>
      <c r="J29" s="79"/>
      <c r="K29" s="35"/>
      <c r="L29" s="2"/>
      <c r="M29" s="2"/>
    </row>
    <row r="30" spans="2:14" ht="99.95" customHeight="1" x14ac:dyDescent="0.2">
      <c r="B30" s="80"/>
      <c r="C30" s="80"/>
      <c r="D30" s="80"/>
      <c r="E30" s="80"/>
      <c r="F30" s="80"/>
      <c r="G30" s="80"/>
      <c r="H30" s="80"/>
      <c r="I30" s="80"/>
      <c r="J30" s="80"/>
      <c r="K30" s="35"/>
      <c r="L30" s="2"/>
      <c r="M30" s="2"/>
    </row>
    <row r="34" spans="2:13" s="6" customFormat="1" ht="15" customHeight="1" x14ac:dyDescent="0.2">
      <c r="B34" s="75" t="s">
        <v>13</v>
      </c>
      <c r="C34" s="76"/>
      <c r="D34" s="76"/>
      <c r="E34" s="76"/>
      <c r="F34" s="76"/>
      <c r="G34" s="76"/>
      <c r="H34" s="76"/>
      <c r="I34" s="76"/>
      <c r="J34" s="77"/>
      <c r="K34" s="29"/>
    </row>
    <row r="35" spans="2:13" ht="5.0999999999999996" customHeight="1" x14ac:dyDescent="0.2"/>
    <row r="36" spans="2:13" ht="15" hidden="1" x14ac:dyDescent="0.2">
      <c r="I36" s="47" t="s">
        <v>27</v>
      </c>
      <c r="J36" s="45">
        <f>SUM((F45*4)+(G45*3)+(H45*2)+(I45*1))</f>
        <v>0</v>
      </c>
    </row>
    <row r="37" spans="2:13" ht="5.0999999999999996" customHeight="1" x14ac:dyDescent="0.2"/>
    <row r="38" spans="2:13" ht="15" x14ac:dyDescent="0.2">
      <c r="B38" s="85" t="s">
        <v>28</v>
      </c>
      <c r="C38" s="85" t="s">
        <v>29</v>
      </c>
      <c r="D38" s="85" t="s">
        <v>30</v>
      </c>
      <c r="E38" s="85" t="s">
        <v>31</v>
      </c>
      <c r="F38" s="83" t="s">
        <v>10</v>
      </c>
      <c r="G38" s="84"/>
      <c r="H38" s="84"/>
      <c r="I38" s="84"/>
      <c r="J38" s="84"/>
    </row>
    <row r="39" spans="2:13" ht="15" x14ac:dyDescent="0.2">
      <c r="B39" s="86"/>
      <c r="C39" s="90"/>
      <c r="D39" s="86"/>
      <c r="E39" s="86"/>
      <c r="F39" s="45" t="s">
        <v>5</v>
      </c>
      <c r="G39" s="45" t="s">
        <v>6</v>
      </c>
      <c r="H39" s="45" t="s">
        <v>7</v>
      </c>
      <c r="I39" s="45" t="s">
        <v>8</v>
      </c>
      <c r="J39" s="45" t="s">
        <v>9</v>
      </c>
    </row>
    <row r="40" spans="2:13" ht="39.950000000000003" customHeight="1" x14ac:dyDescent="0.2">
      <c r="B40" s="93" t="s">
        <v>42</v>
      </c>
      <c r="C40" s="87" t="s">
        <v>43</v>
      </c>
      <c r="D40" s="94" t="s">
        <v>44</v>
      </c>
      <c r="E40" s="61" t="s">
        <v>34</v>
      </c>
      <c r="F40" s="54"/>
      <c r="G40" s="54"/>
      <c r="H40" s="54"/>
      <c r="I40" s="54"/>
      <c r="J40" s="54"/>
      <c r="K40" s="33">
        <f>COUNTIF(F40:J40,"X")</f>
        <v>0</v>
      </c>
      <c r="L40" s="37" t="str">
        <f>IF(K40&gt;1,"⤎ *ERROR* Duplicate mark","")</f>
        <v/>
      </c>
    </row>
    <row r="41" spans="2:13" ht="39.950000000000003" customHeight="1" x14ac:dyDescent="0.2">
      <c r="B41" s="93"/>
      <c r="C41" s="88"/>
      <c r="D41" s="95"/>
      <c r="E41" s="61" t="s">
        <v>35</v>
      </c>
      <c r="F41" s="54"/>
      <c r="G41" s="54"/>
      <c r="H41" s="54"/>
      <c r="I41" s="54"/>
      <c r="J41" s="54"/>
      <c r="K41" s="33">
        <f t="shared" ref="K41:K44" si="2">COUNTIF(F41:J41,"X")</f>
        <v>0</v>
      </c>
      <c r="L41" s="37" t="str">
        <f t="shared" ref="L41:L44" si="3">IF(K41&gt;1,"⤎ *ERROR* Duplicate mark","")</f>
        <v/>
      </c>
    </row>
    <row r="42" spans="2:13" ht="39.950000000000003" customHeight="1" x14ac:dyDescent="0.2">
      <c r="B42" s="93"/>
      <c r="C42" s="88"/>
      <c r="D42" s="95"/>
      <c r="E42" s="61" t="s">
        <v>36</v>
      </c>
      <c r="F42" s="54"/>
      <c r="G42" s="54"/>
      <c r="H42" s="54"/>
      <c r="I42" s="54"/>
      <c r="J42" s="54"/>
      <c r="K42" s="33">
        <f t="shared" si="2"/>
        <v>0</v>
      </c>
      <c r="L42" s="37" t="str">
        <f t="shared" si="3"/>
        <v/>
      </c>
    </row>
    <row r="43" spans="2:13" ht="39.950000000000003" customHeight="1" x14ac:dyDescent="0.2">
      <c r="B43" s="93"/>
      <c r="C43" s="88"/>
      <c r="D43" s="95"/>
      <c r="E43" s="61" t="s">
        <v>37</v>
      </c>
      <c r="F43" s="54"/>
      <c r="G43" s="54"/>
      <c r="H43" s="54"/>
      <c r="I43" s="54"/>
      <c r="J43" s="54"/>
      <c r="K43" s="33">
        <f t="shared" si="2"/>
        <v>0</v>
      </c>
      <c r="L43" s="37" t="str">
        <f t="shared" si="3"/>
        <v/>
      </c>
    </row>
    <row r="44" spans="2:13" ht="39.950000000000003" customHeight="1" x14ac:dyDescent="0.2">
      <c r="B44" s="93"/>
      <c r="C44" s="88"/>
      <c r="D44" s="95"/>
      <c r="E44" s="61" t="s">
        <v>38</v>
      </c>
      <c r="F44" s="55"/>
      <c r="G44" s="55"/>
      <c r="H44" s="55"/>
      <c r="I44" s="55"/>
      <c r="J44" s="55"/>
      <c r="K44" s="33">
        <f t="shared" si="2"/>
        <v>0</v>
      </c>
      <c r="L44" s="37" t="str">
        <f t="shared" si="3"/>
        <v/>
      </c>
    </row>
    <row r="45" spans="2:13" x14ac:dyDescent="0.2">
      <c r="B45" s="89"/>
      <c r="C45" s="89"/>
      <c r="D45" s="89"/>
      <c r="E45" s="89"/>
      <c r="F45" s="43">
        <f>COUNTIF(F40:F44,"x")</f>
        <v>0</v>
      </c>
      <c r="G45" s="43">
        <f>COUNTIF(G40:G44,"x")</f>
        <v>0</v>
      </c>
      <c r="H45" s="43">
        <f>COUNTIF(H40:H44,"x")</f>
        <v>0</v>
      </c>
      <c r="I45" s="43">
        <f>COUNTIF(I40:I44,"x")</f>
        <v>0</v>
      </c>
      <c r="J45" s="43">
        <f>COUNTIF(J40:J44,"x")</f>
        <v>0</v>
      </c>
    </row>
    <row r="46" spans="2:13" s="6" customFormat="1" ht="5.0999999999999996" customHeight="1" x14ac:dyDescent="0.2">
      <c r="F46" s="25"/>
      <c r="G46" s="25"/>
      <c r="H46" s="25"/>
      <c r="I46" s="25"/>
      <c r="J46" s="25"/>
      <c r="K46" s="34"/>
    </row>
    <row r="47" spans="2:13" ht="15" customHeight="1" x14ac:dyDescent="0.2">
      <c r="B47" s="78" t="s">
        <v>39</v>
      </c>
      <c r="C47" s="78"/>
      <c r="D47" s="78"/>
      <c r="E47" s="78"/>
      <c r="F47" s="78"/>
      <c r="G47" s="78"/>
      <c r="H47" s="78"/>
      <c r="I47" s="78"/>
      <c r="J47" s="78"/>
      <c r="K47" s="35"/>
      <c r="L47" s="2"/>
      <c r="M47" s="2"/>
    </row>
    <row r="48" spans="2:13" ht="99.95" customHeight="1" x14ac:dyDescent="0.2">
      <c r="B48" s="69"/>
      <c r="C48" s="69"/>
      <c r="D48" s="69"/>
      <c r="E48" s="69"/>
      <c r="F48" s="69"/>
      <c r="G48" s="69"/>
      <c r="H48" s="69"/>
      <c r="I48" s="69"/>
      <c r="J48" s="69"/>
      <c r="K48" s="35"/>
      <c r="L48" s="2"/>
      <c r="M48" s="2"/>
    </row>
    <row r="49" spans="2:13" s="6" customFormat="1" ht="5.0999999999999996" customHeight="1" x14ac:dyDescent="0.2">
      <c r="B49" s="23"/>
      <c r="C49" s="23"/>
      <c r="D49" s="23"/>
      <c r="E49" s="23"/>
      <c r="F49" s="23"/>
      <c r="G49" s="23"/>
      <c r="H49" s="23"/>
      <c r="I49" s="23"/>
      <c r="J49" s="23"/>
      <c r="K49" s="36"/>
      <c r="L49" s="24"/>
      <c r="M49" s="24"/>
    </row>
    <row r="50" spans="2:13" ht="15" customHeight="1" x14ac:dyDescent="0.2">
      <c r="B50" s="79" t="s">
        <v>40</v>
      </c>
      <c r="C50" s="79"/>
      <c r="D50" s="79"/>
      <c r="E50" s="79"/>
      <c r="F50" s="79"/>
      <c r="G50" s="79"/>
      <c r="H50" s="79"/>
      <c r="I50" s="79"/>
      <c r="J50" s="79"/>
      <c r="K50" s="35"/>
      <c r="L50" s="2"/>
      <c r="M50" s="2"/>
    </row>
    <row r="51" spans="2:13" ht="99.95" customHeight="1" x14ac:dyDescent="0.2">
      <c r="B51" s="69"/>
      <c r="C51" s="69"/>
      <c r="D51" s="69"/>
      <c r="E51" s="69"/>
      <c r="F51" s="69"/>
      <c r="G51" s="69"/>
      <c r="H51" s="69"/>
      <c r="I51" s="69"/>
      <c r="J51" s="69"/>
      <c r="K51" s="35"/>
      <c r="L51" s="2"/>
      <c r="M51" s="2"/>
    </row>
    <row r="52" spans="2:13" s="6" customFormat="1" ht="5.0999999999999996" customHeight="1" x14ac:dyDescent="0.2">
      <c r="B52" s="23"/>
      <c r="C52" s="23"/>
      <c r="D52" s="23"/>
      <c r="E52" s="23"/>
      <c r="F52" s="23"/>
      <c r="G52" s="23"/>
      <c r="H52" s="23"/>
      <c r="I52" s="23"/>
      <c r="J52" s="23"/>
      <c r="K52" s="36"/>
      <c r="L52" s="24"/>
      <c r="M52" s="24"/>
    </row>
    <row r="53" spans="2:13" ht="15" customHeight="1" x14ac:dyDescent="0.2">
      <c r="B53" s="79" t="s">
        <v>41</v>
      </c>
      <c r="C53" s="79"/>
      <c r="D53" s="79"/>
      <c r="E53" s="79"/>
      <c r="F53" s="79"/>
      <c r="G53" s="79"/>
      <c r="H53" s="79"/>
      <c r="I53" s="79"/>
      <c r="J53" s="79"/>
      <c r="K53" s="35"/>
      <c r="L53" s="2"/>
      <c r="M53" s="2"/>
    </row>
    <row r="54" spans="2:13" ht="99.95" customHeight="1" x14ac:dyDescent="0.2">
      <c r="B54" s="80"/>
      <c r="C54" s="80"/>
      <c r="D54" s="80"/>
      <c r="E54" s="80"/>
      <c r="F54" s="80"/>
      <c r="G54" s="80"/>
      <c r="H54" s="80"/>
      <c r="I54" s="80"/>
      <c r="J54" s="80"/>
      <c r="K54" s="35"/>
      <c r="L54" s="2"/>
      <c r="M54" s="2"/>
    </row>
    <row r="58" spans="2:13" s="6" customFormat="1" ht="15" customHeight="1" x14ac:dyDescent="0.2">
      <c r="B58" s="75" t="s">
        <v>14</v>
      </c>
      <c r="C58" s="76"/>
      <c r="D58" s="76"/>
      <c r="E58" s="76"/>
      <c r="F58" s="76"/>
      <c r="G58" s="76"/>
      <c r="H58" s="76"/>
      <c r="I58" s="76"/>
      <c r="J58" s="77"/>
      <c r="K58" s="29"/>
    </row>
    <row r="59" spans="2:13" ht="5.0999999999999996" customHeight="1" x14ac:dyDescent="0.2"/>
    <row r="60" spans="2:13" ht="15" hidden="1" x14ac:dyDescent="0.2">
      <c r="I60" s="47" t="s">
        <v>27</v>
      </c>
      <c r="J60" s="45">
        <f>SUM((F69*4)+(G69*3)+(H69*2)+(I69*1))</f>
        <v>0</v>
      </c>
    </row>
    <row r="61" spans="2:13" ht="5.0999999999999996" customHeight="1" x14ac:dyDescent="0.2"/>
    <row r="62" spans="2:13" ht="15" x14ac:dyDescent="0.2">
      <c r="B62" s="85" t="s">
        <v>28</v>
      </c>
      <c r="C62" s="85" t="s">
        <v>29</v>
      </c>
      <c r="D62" s="85" t="s">
        <v>30</v>
      </c>
      <c r="E62" s="85" t="s">
        <v>45</v>
      </c>
      <c r="F62" s="83" t="s">
        <v>10</v>
      </c>
      <c r="G62" s="84"/>
      <c r="H62" s="84"/>
      <c r="I62" s="84"/>
      <c r="J62" s="84"/>
    </row>
    <row r="63" spans="2:13" ht="15" x14ac:dyDescent="0.2">
      <c r="B63" s="86"/>
      <c r="C63" s="86"/>
      <c r="D63" s="86"/>
      <c r="E63" s="86"/>
      <c r="F63" s="45" t="s">
        <v>5</v>
      </c>
      <c r="G63" s="45" t="s">
        <v>6</v>
      </c>
      <c r="H63" s="45" t="s">
        <v>7</v>
      </c>
      <c r="I63" s="45" t="s">
        <v>8</v>
      </c>
      <c r="J63" s="45" t="s">
        <v>9</v>
      </c>
    </row>
    <row r="64" spans="2:13" ht="39.950000000000003" customHeight="1" x14ac:dyDescent="0.2">
      <c r="B64" s="87" t="s">
        <v>46</v>
      </c>
      <c r="C64" s="87" t="s">
        <v>47</v>
      </c>
      <c r="D64" s="81" t="s">
        <v>48</v>
      </c>
      <c r="E64" s="61" t="s">
        <v>34</v>
      </c>
      <c r="F64" s="54"/>
      <c r="G64" s="54"/>
      <c r="H64" s="54"/>
      <c r="I64" s="54"/>
      <c r="J64" s="54"/>
      <c r="K64" s="33">
        <f>COUNTIF(F64:J64,"X")</f>
        <v>0</v>
      </c>
      <c r="L64" s="37" t="str">
        <f>IF(K64&gt;1,"⤎ *ERROR* Duplicate mark","")</f>
        <v/>
      </c>
    </row>
    <row r="65" spans="2:13" ht="39.950000000000003" customHeight="1" x14ac:dyDescent="0.2">
      <c r="B65" s="87"/>
      <c r="C65" s="88"/>
      <c r="D65" s="82"/>
      <c r="E65" s="61" t="s">
        <v>35</v>
      </c>
      <c r="F65" s="54"/>
      <c r="G65" s="54"/>
      <c r="H65" s="54"/>
      <c r="I65" s="54"/>
      <c r="J65" s="54"/>
      <c r="K65" s="33">
        <f t="shared" ref="K65:K68" si="4">COUNTIF(F65:J65,"X")</f>
        <v>0</v>
      </c>
      <c r="L65" s="37" t="str">
        <f t="shared" ref="L65:L68" si="5">IF(K65&gt;1,"⤎ *ERROR* Duplicate mark","")</f>
        <v/>
      </c>
    </row>
    <row r="66" spans="2:13" ht="39.950000000000003" customHeight="1" x14ac:dyDescent="0.2">
      <c r="B66" s="87"/>
      <c r="C66" s="88"/>
      <c r="D66" s="82"/>
      <c r="E66" s="61" t="s">
        <v>36</v>
      </c>
      <c r="F66" s="54"/>
      <c r="G66" s="54"/>
      <c r="H66" s="54"/>
      <c r="I66" s="54"/>
      <c r="J66" s="54"/>
      <c r="K66" s="33">
        <f t="shared" si="4"/>
        <v>0</v>
      </c>
      <c r="L66" s="37" t="str">
        <f t="shared" si="5"/>
        <v/>
      </c>
    </row>
    <row r="67" spans="2:13" ht="39.950000000000003" customHeight="1" x14ac:dyDescent="0.2">
      <c r="B67" s="87"/>
      <c r="C67" s="87" t="s">
        <v>49</v>
      </c>
      <c r="D67" s="81" t="s">
        <v>50</v>
      </c>
      <c r="E67" s="61" t="s">
        <v>37</v>
      </c>
      <c r="F67" s="54"/>
      <c r="G67" s="54"/>
      <c r="H67" s="54"/>
      <c r="I67" s="54"/>
      <c r="J67" s="54"/>
      <c r="K67" s="33">
        <f t="shared" si="4"/>
        <v>0</v>
      </c>
      <c r="L67" s="37" t="str">
        <f t="shared" si="5"/>
        <v/>
      </c>
    </row>
    <row r="68" spans="2:13" ht="39.950000000000003" customHeight="1" x14ac:dyDescent="0.2">
      <c r="B68" s="87"/>
      <c r="C68" s="88"/>
      <c r="D68" s="82"/>
      <c r="E68" s="61" t="s">
        <v>38</v>
      </c>
      <c r="F68" s="55"/>
      <c r="G68" s="55"/>
      <c r="H68" s="55"/>
      <c r="I68" s="55"/>
      <c r="J68" s="55"/>
      <c r="K68" s="33">
        <f t="shared" si="4"/>
        <v>0</v>
      </c>
      <c r="L68" s="37" t="str">
        <f t="shared" si="5"/>
        <v/>
      </c>
    </row>
    <row r="69" spans="2:13" x14ac:dyDescent="0.2">
      <c r="B69" s="89"/>
      <c r="C69" s="89"/>
      <c r="D69" s="89"/>
      <c r="E69" s="89"/>
      <c r="F69" s="43">
        <f>COUNTIF(F64:F68,"x")</f>
        <v>0</v>
      </c>
      <c r="G69" s="43">
        <f>COUNTIF(G64:G68,"x")</f>
        <v>0</v>
      </c>
      <c r="H69" s="43">
        <f>COUNTIF(H64:H68,"x")</f>
        <v>0</v>
      </c>
      <c r="I69" s="43">
        <f>COUNTIF(I64:I68,"x")</f>
        <v>0</v>
      </c>
      <c r="J69" s="43">
        <f>COUNTIF(J64:J68,"x")</f>
        <v>0</v>
      </c>
    </row>
    <row r="70" spans="2:13" s="6" customFormat="1" ht="5.0999999999999996" customHeight="1" x14ac:dyDescent="0.2">
      <c r="F70" s="25"/>
      <c r="G70" s="25"/>
      <c r="H70" s="25"/>
      <c r="I70" s="25"/>
      <c r="J70" s="25"/>
      <c r="K70" s="34"/>
    </row>
    <row r="71" spans="2:13" ht="15" customHeight="1" x14ac:dyDescent="0.2">
      <c r="B71" s="78" t="s">
        <v>39</v>
      </c>
      <c r="C71" s="78"/>
      <c r="D71" s="78"/>
      <c r="E71" s="78"/>
      <c r="F71" s="78"/>
      <c r="G71" s="78"/>
      <c r="H71" s="78"/>
      <c r="I71" s="78"/>
      <c r="J71" s="78"/>
      <c r="K71" s="35"/>
      <c r="L71" s="2"/>
      <c r="M71" s="2"/>
    </row>
    <row r="72" spans="2:13" ht="99.95" customHeight="1" x14ac:dyDescent="0.2">
      <c r="B72" s="69"/>
      <c r="C72" s="69"/>
      <c r="D72" s="69"/>
      <c r="E72" s="69"/>
      <c r="F72" s="69"/>
      <c r="G72" s="69"/>
      <c r="H72" s="69"/>
      <c r="I72" s="69"/>
      <c r="J72" s="69"/>
      <c r="K72" s="35"/>
      <c r="L72" s="2"/>
      <c r="M72" s="2"/>
    </row>
    <row r="73" spans="2:13" s="6" customFormat="1" ht="5.0999999999999996" customHeight="1" x14ac:dyDescent="0.2">
      <c r="B73" s="23"/>
      <c r="C73" s="23"/>
      <c r="D73" s="23"/>
      <c r="E73" s="23"/>
      <c r="F73" s="23"/>
      <c r="G73" s="23"/>
      <c r="H73" s="23"/>
      <c r="I73" s="23"/>
      <c r="J73" s="23"/>
      <c r="K73" s="36"/>
      <c r="L73" s="24"/>
      <c r="M73" s="24"/>
    </row>
    <row r="74" spans="2:13" ht="15" customHeight="1" x14ac:dyDescent="0.2">
      <c r="B74" s="79" t="s">
        <v>40</v>
      </c>
      <c r="C74" s="79"/>
      <c r="D74" s="79"/>
      <c r="E74" s="79"/>
      <c r="F74" s="79"/>
      <c r="G74" s="79"/>
      <c r="H74" s="79"/>
      <c r="I74" s="79"/>
      <c r="J74" s="79"/>
      <c r="K74" s="35"/>
      <c r="L74" s="2"/>
      <c r="M74" s="2"/>
    </row>
    <row r="75" spans="2:13" ht="99.95" customHeight="1" x14ac:dyDescent="0.2">
      <c r="B75" s="69"/>
      <c r="C75" s="69"/>
      <c r="D75" s="69"/>
      <c r="E75" s="69"/>
      <c r="F75" s="69"/>
      <c r="G75" s="69"/>
      <c r="H75" s="69"/>
      <c r="I75" s="69"/>
      <c r="J75" s="69"/>
      <c r="K75" s="35"/>
      <c r="L75" s="2"/>
      <c r="M75" s="2"/>
    </row>
    <row r="76" spans="2:13" s="6" customFormat="1" ht="5.0999999999999996" customHeight="1" x14ac:dyDescent="0.2">
      <c r="B76" s="23"/>
      <c r="C76" s="23"/>
      <c r="D76" s="23"/>
      <c r="E76" s="23"/>
      <c r="F76" s="23"/>
      <c r="G76" s="23"/>
      <c r="H76" s="23"/>
      <c r="I76" s="23"/>
      <c r="J76" s="23"/>
      <c r="K76" s="36"/>
      <c r="L76" s="24"/>
      <c r="M76" s="24"/>
    </row>
    <row r="77" spans="2:13" ht="15" customHeight="1" x14ac:dyDescent="0.2">
      <c r="B77" s="79" t="s">
        <v>41</v>
      </c>
      <c r="C77" s="79"/>
      <c r="D77" s="79"/>
      <c r="E77" s="79"/>
      <c r="F77" s="79"/>
      <c r="G77" s="79"/>
      <c r="H77" s="79"/>
      <c r="I77" s="79"/>
      <c r="J77" s="79"/>
      <c r="K77" s="35"/>
      <c r="L77" s="2"/>
      <c r="M77" s="2"/>
    </row>
    <row r="78" spans="2:13" ht="99.95" customHeight="1" x14ac:dyDescent="0.2">
      <c r="B78" s="69"/>
      <c r="C78" s="69"/>
      <c r="D78" s="69"/>
      <c r="E78" s="69"/>
      <c r="F78" s="69"/>
      <c r="G78" s="69"/>
      <c r="H78" s="69"/>
      <c r="I78" s="69"/>
      <c r="J78" s="69"/>
      <c r="K78" s="35"/>
      <c r="L78" s="2"/>
      <c r="M78" s="2"/>
    </row>
    <row r="82" spans="2:13" s="6" customFormat="1" ht="15" customHeight="1" x14ac:dyDescent="0.2">
      <c r="B82" s="75" t="s">
        <v>16</v>
      </c>
      <c r="C82" s="76"/>
      <c r="D82" s="76"/>
      <c r="E82" s="76"/>
      <c r="F82" s="76"/>
      <c r="G82" s="76"/>
      <c r="H82" s="76"/>
      <c r="I82" s="76"/>
      <c r="J82" s="77"/>
      <c r="K82" s="29"/>
    </row>
    <row r="83" spans="2:13" ht="5.0999999999999996" customHeight="1" x14ac:dyDescent="0.2"/>
    <row r="84" spans="2:13" ht="15" hidden="1" x14ac:dyDescent="0.2">
      <c r="I84" s="47" t="s">
        <v>27</v>
      </c>
      <c r="J84" s="45">
        <f>SUM((F93*4)+(G93*3)+(H93*2)+(I93*1))</f>
        <v>0</v>
      </c>
    </row>
    <row r="85" spans="2:13" ht="5.0999999999999996" customHeight="1" x14ac:dyDescent="0.2"/>
    <row r="86" spans="2:13" ht="15" x14ac:dyDescent="0.2">
      <c r="B86" s="85" t="s">
        <v>28</v>
      </c>
      <c r="C86" s="85" t="s">
        <v>29</v>
      </c>
      <c r="D86" s="85" t="s">
        <v>30</v>
      </c>
      <c r="E86" s="85" t="s">
        <v>45</v>
      </c>
      <c r="F86" s="83" t="s">
        <v>10</v>
      </c>
      <c r="G86" s="84"/>
      <c r="H86" s="84"/>
      <c r="I86" s="84"/>
      <c r="J86" s="84"/>
    </row>
    <row r="87" spans="2:13" ht="15" x14ac:dyDescent="0.2">
      <c r="B87" s="86"/>
      <c r="C87" s="86"/>
      <c r="D87" s="86"/>
      <c r="E87" s="86"/>
      <c r="F87" s="45" t="s">
        <v>5</v>
      </c>
      <c r="G87" s="45" t="s">
        <v>6</v>
      </c>
      <c r="H87" s="45" t="s">
        <v>7</v>
      </c>
      <c r="I87" s="45" t="s">
        <v>8</v>
      </c>
      <c r="J87" s="45" t="s">
        <v>9</v>
      </c>
    </row>
    <row r="88" spans="2:13" ht="159" customHeight="1" x14ac:dyDescent="0.2">
      <c r="B88" s="60" t="s">
        <v>51</v>
      </c>
      <c r="C88" s="60" t="s">
        <v>52</v>
      </c>
      <c r="D88" s="60" t="s">
        <v>53</v>
      </c>
      <c r="E88" s="61" t="s">
        <v>34</v>
      </c>
      <c r="F88" s="54"/>
      <c r="G88" s="54"/>
      <c r="H88" s="54"/>
      <c r="I88" s="54"/>
      <c r="J88" s="54"/>
      <c r="K88" s="40">
        <f>COUNTIF(F88:J88,"X")</f>
        <v>0</v>
      </c>
      <c r="L88" s="37" t="str">
        <f>IF(K88&gt;1,"⤎ *ERROR* Duplicate mark","")</f>
        <v/>
      </c>
    </row>
    <row r="89" spans="2:13" ht="60" customHeight="1" x14ac:dyDescent="0.2">
      <c r="B89" s="87" t="s">
        <v>54</v>
      </c>
      <c r="C89" s="87" t="s">
        <v>55</v>
      </c>
      <c r="D89" s="87" t="s">
        <v>56</v>
      </c>
      <c r="E89" s="61" t="s">
        <v>35</v>
      </c>
      <c r="F89" s="54"/>
      <c r="G89" s="54"/>
      <c r="H89" s="54"/>
      <c r="I89" s="54"/>
      <c r="J89" s="54"/>
      <c r="K89" s="40">
        <f t="shared" ref="K89:K92" si="6">COUNTIF(F89:J89,"X")</f>
        <v>0</v>
      </c>
      <c r="L89" s="37" t="str">
        <f>IF(K89&gt;1,"⤎ *ERROR* Duplicate mark","")</f>
        <v/>
      </c>
    </row>
    <row r="90" spans="2:13" ht="60" customHeight="1" x14ac:dyDescent="0.2">
      <c r="B90" s="87"/>
      <c r="C90" s="87"/>
      <c r="D90" s="87"/>
      <c r="E90" s="61" t="s">
        <v>36</v>
      </c>
      <c r="F90" s="54"/>
      <c r="G90" s="54"/>
      <c r="H90" s="54"/>
      <c r="I90" s="54"/>
      <c r="J90" s="54"/>
      <c r="K90" s="40">
        <f t="shared" si="6"/>
        <v>0</v>
      </c>
      <c r="L90" s="37" t="str">
        <f t="shared" ref="L90:L92" si="7">IF(K90&gt;1,"⤎ *ERROR* Duplicate mark","")</f>
        <v/>
      </c>
    </row>
    <row r="91" spans="2:13" ht="54.95" customHeight="1" x14ac:dyDescent="0.2">
      <c r="B91" s="87" t="s">
        <v>57</v>
      </c>
      <c r="C91" s="87" t="s">
        <v>58</v>
      </c>
      <c r="D91" s="87" t="s">
        <v>59</v>
      </c>
      <c r="E91" s="61" t="s">
        <v>37</v>
      </c>
      <c r="F91" s="54"/>
      <c r="G91" s="54"/>
      <c r="H91" s="54"/>
      <c r="I91" s="54"/>
      <c r="J91" s="54"/>
      <c r="K91" s="40">
        <f t="shared" si="6"/>
        <v>0</v>
      </c>
      <c r="L91" s="37" t="str">
        <f t="shared" si="7"/>
        <v/>
      </c>
    </row>
    <row r="92" spans="2:13" ht="54.95" customHeight="1" x14ac:dyDescent="0.2">
      <c r="B92" s="87"/>
      <c r="C92" s="88"/>
      <c r="D92" s="88"/>
      <c r="E92" s="61" t="s">
        <v>38</v>
      </c>
      <c r="F92" s="54"/>
      <c r="G92" s="54"/>
      <c r="H92" s="54"/>
      <c r="I92" s="54"/>
      <c r="J92" s="54"/>
      <c r="K92" s="40">
        <f t="shared" si="6"/>
        <v>0</v>
      </c>
      <c r="L92" s="37" t="str">
        <f t="shared" si="7"/>
        <v/>
      </c>
    </row>
    <row r="93" spans="2:13" x14ac:dyDescent="0.2">
      <c r="B93" s="89"/>
      <c r="C93" s="89"/>
      <c r="D93" s="89"/>
      <c r="E93" s="89"/>
      <c r="F93" s="8">
        <f>COUNTIF(F88:F92,"x")</f>
        <v>0</v>
      </c>
      <c r="G93" s="8">
        <f>COUNTIF(G88:G92,"x")</f>
        <v>0</v>
      </c>
      <c r="H93" s="8">
        <f>COUNTIF(H88:H92,"x")</f>
        <v>0</v>
      </c>
      <c r="I93" s="8">
        <f>COUNTIF(I88:I92,"x")</f>
        <v>0</v>
      </c>
      <c r="J93" s="8">
        <f>COUNTIF(J88:J92,"x")</f>
        <v>0</v>
      </c>
    </row>
    <row r="94" spans="2:13" s="6" customFormat="1" ht="5.0999999999999996" customHeight="1" x14ac:dyDescent="0.2">
      <c r="F94" s="25"/>
      <c r="G94" s="25"/>
      <c r="H94" s="25"/>
      <c r="I94" s="25"/>
      <c r="J94" s="25"/>
      <c r="K94" s="34"/>
    </row>
    <row r="95" spans="2:13" ht="15" customHeight="1" x14ac:dyDescent="0.2">
      <c r="B95" s="78" t="s">
        <v>39</v>
      </c>
      <c r="C95" s="78"/>
      <c r="D95" s="78"/>
      <c r="E95" s="78"/>
      <c r="F95" s="78"/>
      <c r="G95" s="78"/>
      <c r="H95" s="78"/>
      <c r="I95" s="78"/>
      <c r="J95" s="78"/>
      <c r="K95" s="35"/>
      <c r="L95" s="2"/>
      <c r="M95" s="2"/>
    </row>
    <row r="96" spans="2:13" ht="99.95" customHeight="1" x14ac:dyDescent="0.2">
      <c r="B96" s="69"/>
      <c r="C96" s="69"/>
      <c r="D96" s="69"/>
      <c r="E96" s="69"/>
      <c r="F96" s="69"/>
      <c r="G96" s="69"/>
      <c r="H96" s="69"/>
      <c r="I96" s="69"/>
      <c r="J96" s="69"/>
      <c r="K96" s="35"/>
      <c r="L96" s="2"/>
      <c r="M96" s="2"/>
    </row>
    <row r="97" spans="2:13" s="6" customFormat="1" ht="5.0999999999999996" customHeight="1" x14ac:dyDescent="0.2">
      <c r="B97" s="23"/>
      <c r="C97" s="23"/>
      <c r="D97" s="23"/>
      <c r="E97" s="23"/>
      <c r="F97" s="23"/>
      <c r="G97" s="23"/>
      <c r="H97" s="23"/>
      <c r="I97" s="23"/>
      <c r="J97" s="23"/>
      <c r="K97" s="36"/>
      <c r="L97" s="24"/>
      <c r="M97" s="24"/>
    </row>
    <row r="98" spans="2:13" ht="15" customHeight="1" x14ac:dyDescent="0.2">
      <c r="B98" s="79" t="s">
        <v>40</v>
      </c>
      <c r="C98" s="79"/>
      <c r="D98" s="79"/>
      <c r="E98" s="79"/>
      <c r="F98" s="79"/>
      <c r="G98" s="79"/>
      <c r="H98" s="79"/>
      <c r="I98" s="79"/>
      <c r="J98" s="79"/>
      <c r="K98" s="35"/>
      <c r="L98" s="2"/>
      <c r="M98" s="2"/>
    </row>
    <row r="99" spans="2:13" ht="99.95" customHeight="1" x14ac:dyDescent="0.2">
      <c r="B99" s="69"/>
      <c r="C99" s="69"/>
      <c r="D99" s="69"/>
      <c r="E99" s="69"/>
      <c r="F99" s="69"/>
      <c r="G99" s="69"/>
      <c r="H99" s="69"/>
      <c r="I99" s="69"/>
      <c r="J99" s="69"/>
      <c r="K99" s="35"/>
      <c r="L99" s="2"/>
      <c r="M99" s="2"/>
    </row>
    <row r="100" spans="2:13" s="6" customFormat="1" ht="5.0999999999999996" customHeight="1" x14ac:dyDescent="0.2">
      <c r="B100" s="23"/>
      <c r="C100" s="23"/>
      <c r="D100" s="23"/>
      <c r="E100" s="23"/>
      <c r="F100" s="23"/>
      <c r="G100" s="23"/>
      <c r="H100" s="23"/>
      <c r="I100" s="23"/>
      <c r="J100" s="23"/>
      <c r="K100" s="36"/>
      <c r="L100" s="24"/>
      <c r="M100" s="24"/>
    </row>
    <row r="101" spans="2:13" ht="15" customHeight="1" x14ac:dyDescent="0.2">
      <c r="B101" s="79" t="s">
        <v>41</v>
      </c>
      <c r="C101" s="79"/>
      <c r="D101" s="79"/>
      <c r="E101" s="79"/>
      <c r="F101" s="79"/>
      <c r="G101" s="79"/>
      <c r="H101" s="79"/>
      <c r="I101" s="79"/>
      <c r="J101" s="79"/>
      <c r="K101" s="35"/>
      <c r="L101" s="2"/>
      <c r="M101" s="2"/>
    </row>
    <row r="102" spans="2:13" ht="99.95" customHeight="1" x14ac:dyDescent="0.2">
      <c r="B102" s="69"/>
      <c r="C102" s="69"/>
      <c r="D102" s="69"/>
      <c r="E102" s="69"/>
      <c r="F102" s="69"/>
      <c r="G102" s="69"/>
      <c r="H102" s="69"/>
      <c r="I102" s="69"/>
      <c r="J102" s="69"/>
      <c r="K102" s="35"/>
      <c r="L102" s="2"/>
      <c r="M102" s="2"/>
    </row>
    <row r="106" spans="2:13" s="6" customFormat="1" ht="15" customHeight="1" x14ac:dyDescent="0.2">
      <c r="B106" s="75" t="s">
        <v>18</v>
      </c>
      <c r="C106" s="76"/>
      <c r="D106" s="76"/>
      <c r="E106" s="76"/>
      <c r="F106" s="76"/>
      <c r="G106" s="76"/>
      <c r="H106" s="76"/>
      <c r="I106" s="76"/>
      <c r="J106" s="77"/>
      <c r="K106" s="29"/>
    </row>
    <row r="107" spans="2:13" ht="5.0999999999999996" customHeight="1" x14ac:dyDescent="0.2"/>
    <row r="108" spans="2:13" ht="15" hidden="1" x14ac:dyDescent="0.2">
      <c r="I108" s="47" t="s">
        <v>27</v>
      </c>
      <c r="J108" s="45">
        <f>SUM((F117*4)+(G117*3)+(H117*2)+(I117*1))</f>
        <v>0</v>
      </c>
    </row>
    <row r="109" spans="2:13" ht="5.0999999999999996" customHeight="1" x14ac:dyDescent="0.2"/>
    <row r="110" spans="2:13" ht="15" x14ac:dyDescent="0.2">
      <c r="B110" s="85" t="s">
        <v>28</v>
      </c>
      <c r="C110" s="85" t="s">
        <v>29</v>
      </c>
      <c r="D110" s="85" t="s">
        <v>30</v>
      </c>
      <c r="E110" s="85" t="s">
        <v>45</v>
      </c>
      <c r="F110" s="83" t="s">
        <v>10</v>
      </c>
      <c r="G110" s="84"/>
      <c r="H110" s="84"/>
      <c r="I110" s="84"/>
      <c r="J110" s="84"/>
    </row>
    <row r="111" spans="2:13" ht="15" x14ac:dyDescent="0.2">
      <c r="B111" s="86"/>
      <c r="C111" s="86"/>
      <c r="D111" s="86"/>
      <c r="E111" s="86"/>
      <c r="F111" s="45" t="s">
        <v>5</v>
      </c>
      <c r="G111" s="45" t="s">
        <v>6</v>
      </c>
      <c r="H111" s="45" t="s">
        <v>7</v>
      </c>
      <c r="I111" s="45" t="s">
        <v>8</v>
      </c>
      <c r="J111" s="45" t="s">
        <v>9</v>
      </c>
    </row>
    <row r="112" spans="2:13" ht="39.950000000000003" customHeight="1" x14ac:dyDescent="0.2">
      <c r="B112" s="87" t="s">
        <v>60</v>
      </c>
      <c r="C112" s="87" t="s">
        <v>61</v>
      </c>
      <c r="D112" s="81" t="s">
        <v>62</v>
      </c>
      <c r="E112" s="61" t="s">
        <v>34</v>
      </c>
      <c r="F112" s="54"/>
      <c r="G112" s="54"/>
      <c r="H112" s="54"/>
      <c r="I112" s="54"/>
      <c r="J112" s="54"/>
      <c r="K112" s="33">
        <f>COUNTIF(F112:J112,"X")</f>
        <v>0</v>
      </c>
      <c r="L112" s="37" t="str">
        <f>IF(K112&gt;1,"⤎ *ERROR* Duplicate mark","")</f>
        <v/>
      </c>
    </row>
    <row r="113" spans="2:13" ht="39.950000000000003" customHeight="1" x14ac:dyDescent="0.2">
      <c r="B113" s="87"/>
      <c r="C113" s="88"/>
      <c r="D113" s="81"/>
      <c r="E113" s="61" t="s">
        <v>35</v>
      </c>
      <c r="F113" s="54"/>
      <c r="G113" s="54"/>
      <c r="H113" s="54"/>
      <c r="I113" s="54"/>
      <c r="J113" s="54"/>
      <c r="K113" s="33">
        <f t="shared" ref="K113:K116" si="8">COUNTIF(F113:J113,"X")</f>
        <v>0</v>
      </c>
      <c r="L113" s="37" t="str">
        <f t="shared" ref="L113:L116" si="9">IF(K113&gt;1,"⤎ *ERROR* Duplicate mark","")</f>
        <v/>
      </c>
    </row>
    <row r="114" spans="2:13" ht="39.950000000000003" customHeight="1" x14ac:dyDescent="0.2">
      <c r="B114" s="87"/>
      <c r="C114" s="88"/>
      <c r="D114" s="81"/>
      <c r="E114" s="61" t="s">
        <v>36</v>
      </c>
      <c r="F114" s="54"/>
      <c r="G114" s="54"/>
      <c r="H114" s="54"/>
      <c r="I114" s="54"/>
      <c r="J114" s="54"/>
      <c r="K114" s="33">
        <f t="shared" si="8"/>
        <v>0</v>
      </c>
      <c r="L114" s="37" t="str">
        <f t="shared" si="9"/>
        <v/>
      </c>
    </row>
    <row r="115" spans="2:13" ht="39.950000000000003" customHeight="1" x14ac:dyDescent="0.2">
      <c r="B115" s="87"/>
      <c r="C115" s="88"/>
      <c r="D115" s="81"/>
      <c r="E115" s="61" t="s">
        <v>37</v>
      </c>
      <c r="F115" s="54"/>
      <c r="G115" s="54"/>
      <c r="H115" s="54"/>
      <c r="I115" s="54"/>
      <c r="J115" s="54"/>
      <c r="K115" s="33">
        <f t="shared" si="8"/>
        <v>0</v>
      </c>
      <c r="L115" s="37" t="str">
        <f t="shared" si="9"/>
        <v/>
      </c>
    </row>
    <row r="116" spans="2:13" ht="39.950000000000003" customHeight="1" x14ac:dyDescent="0.2">
      <c r="B116" s="87"/>
      <c r="C116" s="88"/>
      <c r="D116" s="81"/>
      <c r="E116" s="61" t="s">
        <v>38</v>
      </c>
      <c r="F116" s="54"/>
      <c r="G116" s="54"/>
      <c r="H116" s="54"/>
      <c r="I116" s="54"/>
      <c r="J116" s="54"/>
      <c r="K116" s="33">
        <f t="shared" si="8"/>
        <v>0</v>
      </c>
      <c r="L116" s="37" t="str">
        <f t="shared" si="9"/>
        <v/>
      </c>
    </row>
    <row r="117" spans="2:13" x14ac:dyDescent="0.2">
      <c r="B117" s="89"/>
      <c r="C117" s="89"/>
      <c r="D117" s="89"/>
      <c r="E117" s="89"/>
      <c r="F117" s="43">
        <f>COUNTIF(F112:F116,"x")</f>
        <v>0</v>
      </c>
      <c r="G117" s="43">
        <f>COUNTIF(G112:G116,"x")</f>
        <v>0</v>
      </c>
      <c r="H117" s="43">
        <f>COUNTIF(H112:H116,"x")</f>
        <v>0</v>
      </c>
      <c r="I117" s="43">
        <f>COUNTIF(I112:I116,"x")</f>
        <v>0</v>
      </c>
      <c r="J117" s="43">
        <f>COUNTIF(J112:J116,"x")</f>
        <v>0</v>
      </c>
    </row>
    <row r="118" spans="2:13" s="6" customFormat="1" ht="5.0999999999999996" customHeight="1" x14ac:dyDescent="0.2">
      <c r="F118" s="25"/>
      <c r="G118" s="25"/>
      <c r="H118" s="25"/>
      <c r="I118" s="25"/>
      <c r="J118" s="25"/>
      <c r="K118" s="34"/>
    </row>
    <row r="119" spans="2:13" ht="15" customHeight="1" x14ac:dyDescent="0.2">
      <c r="B119" s="78" t="s">
        <v>39</v>
      </c>
      <c r="C119" s="78"/>
      <c r="D119" s="78"/>
      <c r="E119" s="78"/>
      <c r="F119" s="78"/>
      <c r="G119" s="78"/>
      <c r="H119" s="78"/>
      <c r="I119" s="78"/>
      <c r="J119" s="78"/>
      <c r="K119" s="35"/>
      <c r="L119" s="2"/>
      <c r="M119" s="2"/>
    </row>
    <row r="120" spans="2:13" ht="99.95" customHeight="1" x14ac:dyDescent="0.2">
      <c r="B120" s="69"/>
      <c r="C120" s="69"/>
      <c r="D120" s="69"/>
      <c r="E120" s="69"/>
      <c r="F120" s="69"/>
      <c r="G120" s="69"/>
      <c r="H120" s="69"/>
      <c r="I120" s="69"/>
      <c r="J120" s="69"/>
      <c r="K120" s="35"/>
      <c r="L120" s="2"/>
      <c r="M120" s="2"/>
    </row>
    <row r="121" spans="2:13" s="6" customFormat="1" ht="5.0999999999999996" customHeight="1" x14ac:dyDescent="0.2">
      <c r="B121" s="23"/>
      <c r="C121" s="23"/>
      <c r="D121" s="23"/>
      <c r="E121" s="23"/>
      <c r="F121" s="23"/>
      <c r="G121" s="23"/>
      <c r="H121" s="23"/>
      <c r="I121" s="23"/>
      <c r="J121" s="23"/>
      <c r="K121" s="36"/>
      <c r="L121" s="24"/>
      <c r="M121" s="24"/>
    </row>
    <row r="122" spans="2:13" ht="15" customHeight="1" x14ac:dyDescent="0.2">
      <c r="B122" s="79" t="s">
        <v>40</v>
      </c>
      <c r="C122" s="79"/>
      <c r="D122" s="79"/>
      <c r="E122" s="79"/>
      <c r="F122" s="79"/>
      <c r="G122" s="79"/>
      <c r="H122" s="79"/>
      <c r="I122" s="79"/>
      <c r="J122" s="79"/>
      <c r="K122" s="35"/>
      <c r="L122" s="2"/>
      <c r="M122" s="2"/>
    </row>
    <row r="123" spans="2:13" ht="99.95" customHeight="1" x14ac:dyDescent="0.2">
      <c r="B123" s="69"/>
      <c r="C123" s="69"/>
      <c r="D123" s="69"/>
      <c r="E123" s="69"/>
      <c r="F123" s="69"/>
      <c r="G123" s="69"/>
      <c r="H123" s="69"/>
      <c r="I123" s="69"/>
      <c r="J123" s="69"/>
      <c r="K123" s="35"/>
      <c r="L123" s="2"/>
      <c r="M123" s="2"/>
    </row>
    <row r="124" spans="2:13" s="6" customFormat="1" ht="5.0999999999999996" customHeight="1" x14ac:dyDescent="0.2">
      <c r="B124" s="23"/>
      <c r="C124" s="23"/>
      <c r="D124" s="23"/>
      <c r="E124" s="23"/>
      <c r="F124" s="23"/>
      <c r="G124" s="23"/>
      <c r="H124" s="23"/>
      <c r="I124" s="23"/>
      <c r="J124" s="23"/>
      <c r="K124" s="36"/>
      <c r="L124" s="24"/>
      <c r="M124" s="24"/>
    </row>
    <row r="125" spans="2:13" ht="15" customHeight="1" x14ac:dyDescent="0.2">
      <c r="B125" s="79" t="s">
        <v>41</v>
      </c>
      <c r="C125" s="79"/>
      <c r="D125" s="79"/>
      <c r="E125" s="79"/>
      <c r="F125" s="79"/>
      <c r="G125" s="79"/>
      <c r="H125" s="79"/>
      <c r="I125" s="79"/>
      <c r="J125" s="79"/>
      <c r="K125" s="35"/>
      <c r="L125" s="2"/>
      <c r="M125" s="2"/>
    </row>
    <row r="126" spans="2:13" ht="99.95" customHeight="1" x14ac:dyDescent="0.2">
      <c r="B126" s="69"/>
      <c r="C126" s="69"/>
      <c r="D126" s="69"/>
      <c r="E126" s="69"/>
      <c r="F126" s="69"/>
      <c r="G126" s="69"/>
      <c r="H126" s="69"/>
      <c r="I126" s="69"/>
      <c r="J126" s="69"/>
      <c r="K126" s="35"/>
      <c r="L126" s="2"/>
      <c r="M126" s="2"/>
    </row>
  </sheetData>
  <sheetProtection algorithmName="SHA-512" hashValue="VyozsXrAWpOdVwL8KBuDeeOLhMIuiNO9VzHfa5XbBIUqw5BDnplbK6/UvZ00GzDTr0TUsOa+CPWnfYEHeWdQYQ==" saltValue="MCvyAdb9sjxXz9ZZPAaSqg==" spinCount="100000" sheet="1" objects="1" scenarios="1" selectLockedCells="1"/>
  <mergeCells count="93">
    <mergeCell ref="B2:D2"/>
    <mergeCell ref="B3:D3"/>
    <mergeCell ref="G2:J2"/>
    <mergeCell ref="G3:H3"/>
    <mergeCell ref="B27:J27"/>
    <mergeCell ref="F14:J14"/>
    <mergeCell ref="D16:D20"/>
    <mergeCell ref="B14:B15"/>
    <mergeCell ref="C14:C15"/>
    <mergeCell ref="D14:D15"/>
    <mergeCell ref="E14:E15"/>
    <mergeCell ref="B21:E21"/>
    <mergeCell ref="C16:C20"/>
    <mergeCell ref="B16:B20"/>
    <mergeCell ref="B24:J24"/>
    <mergeCell ref="G4:H4"/>
    <mergeCell ref="I3:J3"/>
    <mergeCell ref="I4:J4"/>
    <mergeCell ref="B10:J10"/>
    <mergeCell ref="B5:C5"/>
    <mergeCell ref="B40:B44"/>
    <mergeCell ref="C40:C44"/>
    <mergeCell ref="D40:D44"/>
    <mergeCell ref="B34:J34"/>
    <mergeCell ref="B45:E45"/>
    <mergeCell ref="B38:B39"/>
    <mergeCell ref="C38:C39"/>
    <mergeCell ref="D38:D39"/>
    <mergeCell ref="E38:E39"/>
    <mergeCell ref="B93:E93"/>
    <mergeCell ref="B101:J101"/>
    <mergeCell ref="B30:J30"/>
    <mergeCell ref="B77:J77"/>
    <mergeCell ref="B78:J78"/>
    <mergeCell ref="B62:B63"/>
    <mergeCell ref="C62:C63"/>
    <mergeCell ref="D62:D63"/>
    <mergeCell ref="E62:E63"/>
    <mergeCell ref="F62:J62"/>
    <mergeCell ref="B64:B68"/>
    <mergeCell ref="B69:E69"/>
    <mergeCell ref="B75:J75"/>
    <mergeCell ref="C64:C66"/>
    <mergeCell ref="D64:D66"/>
    <mergeCell ref="C67:C68"/>
    <mergeCell ref="B89:B90"/>
    <mergeCell ref="C89:C90"/>
    <mergeCell ref="D89:D90"/>
    <mergeCell ref="B91:B92"/>
    <mergeCell ref="C91:C92"/>
    <mergeCell ref="D91:D92"/>
    <mergeCell ref="B86:B87"/>
    <mergeCell ref="C86:C87"/>
    <mergeCell ref="D86:D87"/>
    <mergeCell ref="E86:E87"/>
    <mergeCell ref="F86:J86"/>
    <mergeCell ref="B119:J119"/>
    <mergeCell ref="C112:C116"/>
    <mergeCell ref="D112:D116"/>
    <mergeCell ref="B112:B116"/>
    <mergeCell ref="B117:E117"/>
    <mergeCell ref="B126:J126"/>
    <mergeCell ref="B95:J95"/>
    <mergeCell ref="B96:J96"/>
    <mergeCell ref="B98:J98"/>
    <mergeCell ref="B99:J99"/>
    <mergeCell ref="B106:J106"/>
    <mergeCell ref="B102:J102"/>
    <mergeCell ref="B120:J120"/>
    <mergeCell ref="B122:J122"/>
    <mergeCell ref="B125:J125"/>
    <mergeCell ref="B123:J123"/>
    <mergeCell ref="B110:B111"/>
    <mergeCell ref="C110:C111"/>
    <mergeCell ref="D110:D111"/>
    <mergeCell ref="E110:E111"/>
    <mergeCell ref="F110:J110"/>
    <mergeCell ref="B58:J58"/>
    <mergeCell ref="B82:J82"/>
    <mergeCell ref="B23:J23"/>
    <mergeCell ref="B29:J29"/>
    <mergeCell ref="B26:J26"/>
    <mergeCell ref="B47:J47"/>
    <mergeCell ref="B48:J48"/>
    <mergeCell ref="B50:J50"/>
    <mergeCell ref="B51:J51"/>
    <mergeCell ref="B53:J53"/>
    <mergeCell ref="B54:J54"/>
    <mergeCell ref="B72:J72"/>
    <mergeCell ref="B74:J74"/>
    <mergeCell ref="D67:D68"/>
    <mergeCell ref="B71:J71"/>
    <mergeCell ref="F38:J38"/>
  </mergeCells>
  <conditionalFormatting sqref="F16:J20">
    <cfRule type="cellIs" dxfId="30" priority="54" operator="equal">
      <formula>"X"</formula>
    </cfRule>
  </conditionalFormatting>
  <conditionalFormatting sqref="F16:J16">
    <cfRule type="duplicateValues" dxfId="29" priority="53"/>
  </conditionalFormatting>
  <conditionalFormatting sqref="F17:J17">
    <cfRule type="duplicateValues" dxfId="28" priority="52"/>
  </conditionalFormatting>
  <conditionalFormatting sqref="F18:J18">
    <cfRule type="duplicateValues" dxfId="27" priority="51"/>
  </conditionalFormatting>
  <conditionalFormatting sqref="F19:J19">
    <cfRule type="duplicateValues" dxfId="26" priority="50"/>
  </conditionalFormatting>
  <conditionalFormatting sqref="F20:J20">
    <cfRule type="duplicateValues" dxfId="25" priority="49"/>
  </conditionalFormatting>
  <conditionalFormatting sqref="F40:J44">
    <cfRule type="cellIs" dxfId="24" priority="24" operator="equal">
      <formula>"X"</formula>
    </cfRule>
  </conditionalFormatting>
  <conditionalFormatting sqref="F40:J40">
    <cfRule type="duplicateValues" dxfId="23" priority="23"/>
  </conditionalFormatting>
  <conditionalFormatting sqref="F41:J41">
    <cfRule type="duplicateValues" dxfId="22" priority="22"/>
  </conditionalFormatting>
  <conditionalFormatting sqref="F42:J42">
    <cfRule type="duplicateValues" dxfId="21" priority="21"/>
  </conditionalFormatting>
  <conditionalFormatting sqref="F43:J43">
    <cfRule type="duplicateValues" dxfId="20" priority="20"/>
  </conditionalFormatting>
  <conditionalFormatting sqref="F44:J44">
    <cfRule type="duplicateValues" dxfId="19" priority="19"/>
  </conditionalFormatting>
  <conditionalFormatting sqref="F64:J68">
    <cfRule type="cellIs" dxfId="18" priority="18" operator="equal">
      <formula>"X"</formula>
    </cfRule>
  </conditionalFormatting>
  <conditionalFormatting sqref="F64:J64">
    <cfRule type="duplicateValues" dxfId="17" priority="17"/>
  </conditionalFormatting>
  <conditionalFormatting sqref="F65:J65">
    <cfRule type="duplicateValues" dxfId="16" priority="16"/>
  </conditionalFormatting>
  <conditionalFormatting sqref="F66:J66">
    <cfRule type="duplicateValues" dxfId="15" priority="15"/>
  </conditionalFormatting>
  <conditionalFormatting sqref="F67:J67">
    <cfRule type="duplicateValues" dxfId="14" priority="14"/>
  </conditionalFormatting>
  <conditionalFormatting sqref="F68:J68">
    <cfRule type="duplicateValues" dxfId="13" priority="13"/>
  </conditionalFormatting>
  <conditionalFormatting sqref="F88:J92">
    <cfRule type="cellIs" dxfId="12" priority="12" operator="equal">
      <formula>"X"</formula>
    </cfRule>
  </conditionalFormatting>
  <conditionalFormatting sqref="F88:J88">
    <cfRule type="duplicateValues" dxfId="11" priority="11"/>
  </conditionalFormatting>
  <conditionalFormatting sqref="F89:J89">
    <cfRule type="duplicateValues" dxfId="10" priority="10"/>
  </conditionalFormatting>
  <conditionalFormatting sqref="F90:J90">
    <cfRule type="duplicateValues" dxfId="9" priority="9"/>
  </conditionalFormatting>
  <conditionalFormatting sqref="F91:J91">
    <cfRule type="duplicateValues" dxfId="8" priority="8"/>
  </conditionalFormatting>
  <conditionalFormatting sqref="F92:J92">
    <cfRule type="duplicateValues" dxfId="7" priority="7"/>
  </conditionalFormatting>
  <conditionalFormatting sqref="F112:J116">
    <cfRule type="cellIs" dxfId="6" priority="6" operator="equal">
      <formula>"X"</formula>
    </cfRule>
  </conditionalFormatting>
  <conditionalFormatting sqref="F112:J112">
    <cfRule type="duplicateValues" dxfId="5" priority="5"/>
  </conditionalFormatting>
  <conditionalFormatting sqref="F113:J113">
    <cfRule type="duplicateValues" dxfId="4" priority="4"/>
  </conditionalFormatting>
  <conditionalFormatting sqref="F114:J114">
    <cfRule type="duplicateValues" dxfId="3" priority="3"/>
  </conditionalFormatting>
  <conditionalFormatting sqref="F115:J115">
    <cfRule type="duplicateValues" dxfId="2" priority="2"/>
  </conditionalFormatting>
  <conditionalFormatting sqref="F116:J116">
    <cfRule type="duplicateValues" dxfId="1" priority="1"/>
  </conditionalFormatting>
  <dataValidations count="3">
    <dataValidation allowBlank="1" showInputMessage="1" showErrorMessage="1" prompt="Enter text. _x000a_Use 'Alt' and 'Return' key to start new line." sqref="B24:J24 B27:J27 B30:J30 B48:J48 B51:J51 B54:J54 B75:J75 B72:J72 B78:J78 B99:J99 B96:J96 B102:J102 B123:J123 B120:J120 B126:J126" xr:uid="{00000000-0002-0000-0100-000000000000}"/>
    <dataValidation type="list" allowBlank="1" showInputMessage="1" showErrorMessage="1" sqref="F16:J20 F88:J92 F40:J44 F64:J68 F112:J116" xr:uid="{00000000-0002-0000-0100-000001000000}">
      <formula1>"X"</formula1>
    </dataValidation>
    <dataValidation allowBlank="1" showInputMessage="1" showErrorMessage="1" prompt="Enter full candidate name" sqref="I3:I4" xr:uid="{00000000-0002-0000-0100-000002000000}"/>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0"/>
  <sheetViews>
    <sheetView showGridLines="0" workbookViewId="0">
      <selection activeCell="B1" sqref="B1:C6"/>
    </sheetView>
  </sheetViews>
  <sheetFormatPr defaultRowHeight="14.25" x14ac:dyDescent="0.2"/>
  <cols>
    <col min="1" max="1" width="9" style="10"/>
    <col min="2" max="2" width="20.125" style="10" bestFit="1" customWidth="1"/>
    <col min="3" max="16384" width="9" style="10"/>
  </cols>
  <sheetData>
    <row r="1" spans="1:3" ht="45" customHeight="1" x14ac:dyDescent="0.2">
      <c r="A1" s="14" t="s">
        <v>63</v>
      </c>
      <c r="B1" s="101" t="s">
        <v>64</v>
      </c>
      <c r="C1" s="101"/>
    </row>
    <row r="2" spans="1:3" x14ac:dyDescent="0.2">
      <c r="A2" s="15">
        <v>0.33333333333333331</v>
      </c>
      <c r="B2" s="56" t="s">
        <v>5</v>
      </c>
      <c r="C2" s="57">
        <v>4</v>
      </c>
    </row>
    <row r="3" spans="1:3" x14ac:dyDescent="0.2">
      <c r="A3" s="15">
        <v>0.34375</v>
      </c>
      <c r="B3" s="56" t="s">
        <v>6</v>
      </c>
      <c r="C3" s="57">
        <v>3</v>
      </c>
    </row>
    <row r="4" spans="1:3" x14ac:dyDescent="0.2">
      <c r="A4" s="15">
        <v>0.35416666666666702</v>
      </c>
      <c r="B4" s="56" t="s">
        <v>65</v>
      </c>
      <c r="C4" s="57">
        <v>2</v>
      </c>
    </row>
    <row r="5" spans="1:3" x14ac:dyDescent="0.2">
      <c r="A5" s="15">
        <v>0.36458333333333298</v>
      </c>
      <c r="B5" s="56" t="s">
        <v>8</v>
      </c>
      <c r="C5" s="57">
        <v>1</v>
      </c>
    </row>
    <row r="6" spans="1:3" x14ac:dyDescent="0.2">
      <c r="A6" s="15">
        <v>0.375</v>
      </c>
      <c r="B6" s="56" t="s">
        <v>9</v>
      </c>
      <c r="C6" s="57">
        <v>0</v>
      </c>
    </row>
    <row r="7" spans="1:3" x14ac:dyDescent="0.2">
      <c r="A7" s="15">
        <v>0.38541666666666702</v>
      </c>
    </row>
    <row r="8" spans="1:3" x14ac:dyDescent="0.2">
      <c r="A8" s="15">
        <v>0.39583333333333298</v>
      </c>
    </row>
    <row r="9" spans="1:3" x14ac:dyDescent="0.2">
      <c r="A9" s="15">
        <v>0.40625</v>
      </c>
    </row>
    <row r="10" spans="1:3" x14ac:dyDescent="0.2">
      <c r="A10" s="15">
        <v>0.41666666666666702</v>
      </c>
    </row>
    <row r="11" spans="1:3" x14ac:dyDescent="0.2">
      <c r="A11" s="15">
        <v>0.42708333333333298</v>
      </c>
    </row>
    <row r="12" spans="1:3" x14ac:dyDescent="0.2">
      <c r="A12" s="15">
        <v>0.4375</v>
      </c>
    </row>
    <row r="13" spans="1:3" x14ac:dyDescent="0.2">
      <c r="A13" s="15">
        <v>0.44791666666666702</v>
      </c>
    </row>
    <row r="14" spans="1:3" x14ac:dyDescent="0.2">
      <c r="A14" s="15">
        <v>0.45833333333333298</v>
      </c>
    </row>
    <row r="15" spans="1:3" x14ac:dyDescent="0.2">
      <c r="A15" s="15">
        <v>0.46875</v>
      </c>
    </row>
    <row r="16" spans="1:3" x14ac:dyDescent="0.2">
      <c r="A16" s="15">
        <v>0.47916666666666702</v>
      </c>
    </row>
    <row r="17" spans="1:1" x14ac:dyDescent="0.2">
      <c r="A17" s="15">
        <v>0.48958333333333298</v>
      </c>
    </row>
    <row r="18" spans="1:1" x14ac:dyDescent="0.2">
      <c r="A18" s="15">
        <v>0.5</v>
      </c>
    </row>
    <row r="19" spans="1:1" x14ac:dyDescent="0.2">
      <c r="A19" s="15">
        <v>0.51041666666666696</v>
      </c>
    </row>
    <row r="20" spans="1:1" x14ac:dyDescent="0.2">
      <c r="A20" s="15">
        <v>0.52083333333333304</v>
      </c>
    </row>
    <row r="21" spans="1:1" x14ac:dyDescent="0.2">
      <c r="A21" s="15">
        <v>0.53125</v>
      </c>
    </row>
    <row r="22" spans="1:1" x14ac:dyDescent="0.2">
      <c r="A22" s="15">
        <v>0.54166666666666696</v>
      </c>
    </row>
    <row r="23" spans="1:1" x14ac:dyDescent="0.2">
      <c r="A23" s="15">
        <v>0.55208333333333304</v>
      </c>
    </row>
    <row r="24" spans="1:1" x14ac:dyDescent="0.2">
      <c r="A24" s="15">
        <v>0.5625</v>
      </c>
    </row>
    <row r="25" spans="1:1" x14ac:dyDescent="0.2">
      <c r="A25" s="15">
        <v>0.57291666666666696</v>
      </c>
    </row>
    <row r="26" spans="1:1" x14ac:dyDescent="0.2">
      <c r="A26" s="15">
        <v>0.58333333333333304</v>
      </c>
    </row>
    <row r="27" spans="1:1" x14ac:dyDescent="0.2">
      <c r="A27" s="15">
        <v>0.59375</v>
      </c>
    </row>
    <row r="28" spans="1:1" x14ac:dyDescent="0.2">
      <c r="A28" s="15">
        <v>0.60416666666666696</v>
      </c>
    </row>
    <row r="29" spans="1:1" x14ac:dyDescent="0.2">
      <c r="A29" s="15">
        <v>0.61458333333333304</v>
      </c>
    </row>
    <row r="30" spans="1:1" x14ac:dyDescent="0.2">
      <c r="A30" s="15">
        <v>0.625</v>
      </c>
    </row>
    <row r="31" spans="1:1" x14ac:dyDescent="0.2">
      <c r="A31" s="15">
        <v>0.63541666666666696</v>
      </c>
    </row>
    <row r="32" spans="1:1" x14ac:dyDescent="0.2">
      <c r="A32" s="15">
        <v>0.64583333333333404</v>
      </c>
    </row>
    <row r="33" spans="1:1" x14ac:dyDescent="0.2">
      <c r="A33" s="15">
        <v>0.65625</v>
      </c>
    </row>
    <row r="34" spans="1:1" x14ac:dyDescent="0.2">
      <c r="A34" s="15">
        <v>0.66666666666666696</v>
      </c>
    </row>
    <row r="35" spans="1:1" x14ac:dyDescent="0.2">
      <c r="A35" s="15">
        <v>0.67708333333333404</v>
      </c>
    </row>
    <row r="36" spans="1:1" x14ac:dyDescent="0.2">
      <c r="A36" s="15">
        <v>0.6875</v>
      </c>
    </row>
    <row r="37" spans="1:1" x14ac:dyDescent="0.2">
      <c r="A37" s="15">
        <v>0.69791666666666696</v>
      </c>
    </row>
    <row r="38" spans="1:1" x14ac:dyDescent="0.2">
      <c r="A38" s="15">
        <v>0.70833333333333404</v>
      </c>
    </row>
    <row r="39" spans="1:1" x14ac:dyDescent="0.2">
      <c r="A39" s="15">
        <v>0.71875</v>
      </c>
    </row>
    <row r="40" spans="1:1" x14ac:dyDescent="0.2">
      <c r="A40" s="15">
        <v>0.72916666666666696</v>
      </c>
    </row>
    <row r="41" spans="1:1" x14ac:dyDescent="0.2">
      <c r="A41" s="15">
        <v>0.73958333333333404</v>
      </c>
    </row>
    <row r="42" spans="1:1" x14ac:dyDescent="0.2">
      <c r="A42" s="15">
        <v>0.75</v>
      </c>
    </row>
    <row r="43" spans="1:1" x14ac:dyDescent="0.2">
      <c r="A43" s="15">
        <v>0.76041666666666696</v>
      </c>
    </row>
    <row r="44" spans="1:1" x14ac:dyDescent="0.2">
      <c r="A44" s="15">
        <v>0.77083333333333404</v>
      </c>
    </row>
    <row r="45" spans="1:1" x14ac:dyDescent="0.2">
      <c r="A45" s="15">
        <v>0.78125</v>
      </c>
    </row>
    <row r="46" spans="1:1" x14ac:dyDescent="0.2">
      <c r="A46" s="15">
        <v>0.79166666666666696</v>
      </c>
    </row>
    <row r="47" spans="1:1" x14ac:dyDescent="0.2">
      <c r="A47" s="15">
        <v>0.80208333333333404</v>
      </c>
    </row>
    <row r="48" spans="1:1" x14ac:dyDescent="0.2">
      <c r="A48" s="15">
        <v>0.812500000000001</v>
      </c>
    </row>
    <row r="49" spans="1:1" x14ac:dyDescent="0.2">
      <c r="A49" s="15">
        <v>0.82291666666666696</v>
      </c>
    </row>
    <row r="50" spans="1:1" x14ac:dyDescent="0.2">
      <c r="A50" s="15">
        <v>0.83333333333333404</v>
      </c>
    </row>
  </sheetData>
  <sheetProtection algorithmName="SHA-512" hashValue="XHn/FE8JTXmVn9qiLFPfZygmxrxY8hcIMXX5w13Y1zKhkDxloOIUtoh5zYahgjcqxr9fCP6mPREDMo6+Lv+QhQ==" saltValue="nZRuXe1pRuM4Zhqrjlvl4A==" spinCount="100000" sheet="1" objects="1" scenarios="1" selectLockedCells="1" selectUnlockedCells="1"/>
  <mergeCells count="1">
    <mergeCell ref="B1:C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7"/>
  <sheetViews>
    <sheetView showGridLines="0" showRowColHeaders="0" zoomScale="90" zoomScaleNormal="90" workbookViewId="0">
      <selection activeCell="N17" sqref="N17"/>
    </sheetView>
  </sheetViews>
  <sheetFormatPr defaultRowHeight="14.25" x14ac:dyDescent="0.2"/>
  <cols>
    <col min="1" max="1" width="12.125" bestFit="1" customWidth="1"/>
    <col min="2" max="2" width="13.75" bestFit="1" customWidth="1"/>
    <col min="3" max="3" width="13.25" bestFit="1" customWidth="1"/>
    <col min="4" max="4" width="15" bestFit="1" customWidth="1"/>
    <col min="5" max="5" width="13.125" bestFit="1" customWidth="1"/>
    <col min="6" max="12" width="13.125" customWidth="1"/>
  </cols>
  <sheetData>
    <row r="1" spans="1:12" ht="15" x14ac:dyDescent="0.25">
      <c r="A1" s="102" t="s">
        <v>66</v>
      </c>
      <c r="B1" s="102" t="s">
        <v>67</v>
      </c>
      <c r="C1" s="102" t="s">
        <v>68</v>
      </c>
      <c r="D1" s="102" t="s">
        <v>69</v>
      </c>
      <c r="E1" s="103" t="s">
        <v>20</v>
      </c>
      <c r="F1" s="103" t="s">
        <v>11</v>
      </c>
      <c r="G1" s="103" t="s">
        <v>13</v>
      </c>
      <c r="H1" s="103" t="s">
        <v>14</v>
      </c>
      <c r="I1" s="103" t="s">
        <v>16</v>
      </c>
      <c r="J1" s="103" t="s">
        <v>18</v>
      </c>
      <c r="K1" s="103" t="s">
        <v>21</v>
      </c>
      <c r="L1" s="103" t="s">
        <v>23</v>
      </c>
    </row>
    <row r="2" spans="1:12" x14ac:dyDescent="0.2">
      <c r="A2" s="104" t="str">
        <f>IF(Summary!C11="","",Summary!C11)</f>
        <v/>
      </c>
      <c r="B2" s="104" t="str">
        <f>IF(Summary!C12="","",Summary!C12)</f>
        <v/>
      </c>
      <c r="C2" s="104" t="str">
        <f>IF(Summary!C16="","",Summary!C16)</f>
        <v/>
      </c>
      <c r="D2" s="104" t="str">
        <f>IF(Data!G17="","",Data!G17)</f>
        <v/>
      </c>
      <c r="E2" s="105" t="str">
        <f>IF(Summary!C18="","",Summary!C18)</f>
        <v/>
      </c>
      <c r="F2" s="104">
        <f>Data!G7</f>
        <v>0</v>
      </c>
      <c r="G2" s="104">
        <f>Data!G8</f>
        <v>0</v>
      </c>
      <c r="H2" s="104">
        <f>Data!G9</f>
        <v>0</v>
      </c>
      <c r="I2" s="104">
        <f>Data!G10</f>
        <v>0</v>
      </c>
      <c r="J2" s="104">
        <f>Data!G11</f>
        <v>0</v>
      </c>
      <c r="K2" s="104">
        <f>Data!G13</f>
        <v>0</v>
      </c>
      <c r="L2" s="104" t="str">
        <f>IF(Data!G15="","",Data!G15)</f>
        <v/>
      </c>
    </row>
    <row r="5" spans="1:12" ht="15" x14ac:dyDescent="0.2">
      <c r="A5" s="1"/>
      <c r="B5" s="65" t="s">
        <v>3</v>
      </c>
      <c r="C5" s="65"/>
      <c r="D5" s="65"/>
      <c r="E5" s="65"/>
      <c r="F5" s="65"/>
      <c r="G5" s="65"/>
    </row>
    <row r="6" spans="1:12" ht="15" x14ac:dyDescent="0.2">
      <c r="A6" s="1"/>
      <c r="B6" s="45" t="s">
        <v>5</v>
      </c>
      <c r="C6" s="45" t="s">
        <v>6</v>
      </c>
      <c r="D6" s="45" t="s">
        <v>7</v>
      </c>
      <c r="E6" s="46" t="s">
        <v>8</v>
      </c>
      <c r="F6" s="45" t="s">
        <v>9</v>
      </c>
      <c r="G6" s="9" t="s">
        <v>10</v>
      </c>
    </row>
    <row r="7" spans="1:12" ht="15" x14ac:dyDescent="0.2">
      <c r="A7" s="38" t="s">
        <v>11</v>
      </c>
      <c r="B7" s="43">
        <f>Domains!F21</f>
        <v>0</v>
      </c>
      <c r="C7" s="43">
        <f>Domains!G21</f>
        <v>0</v>
      </c>
      <c r="D7" s="43">
        <f>Domains!H21</f>
        <v>0</v>
      </c>
      <c r="E7" s="50">
        <f>Domains!I21</f>
        <v>0</v>
      </c>
      <c r="F7" s="43">
        <f>Domains!J21</f>
        <v>0</v>
      </c>
      <c r="G7" s="45">
        <f>Domains!J12</f>
        <v>0</v>
      </c>
    </row>
    <row r="8" spans="1:12" ht="15" x14ac:dyDescent="0.2">
      <c r="A8" s="38" t="s">
        <v>13</v>
      </c>
      <c r="B8" s="44">
        <f>Domains!F45</f>
        <v>0</v>
      </c>
      <c r="C8" s="44">
        <f>Domains!G45</f>
        <v>0</v>
      </c>
      <c r="D8" s="44">
        <f>Domains!H45</f>
        <v>0</v>
      </c>
      <c r="E8" s="62">
        <f>Domains!I45</f>
        <v>0</v>
      </c>
      <c r="F8" s="44">
        <f>Domains!J45</f>
        <v>0</v>
      </c>
      <c r="G8" s="16">
        <f>Domains!J36</f>
        <v>0</v>
      </c>
    </row>
    <row r="9" spans="1:12" ht="15" x14ac:dyDescent="0.2">
      <c r="A9" s="38" t="s">
        <v>14</v>
      </c>
      <c r="B9" s="44">
        <f>Domains!F69</f>
        <v>0</v>
      </c>
      <c r="C9" s="44">
        <f>Domains!G69</f>
        <v>0</v>
      </c>
      <c r="D9" s="44">
        <f>Domains!H69</f>
        <v>0</v>
      </c>
      <c r="E9" s="62">
        <f>Domains!I69</f>
        <v>0</v>
      </c>
      <c r="F9" s="44">
        <f>Domains!J69</f>
        <v>0</v>
      </c>
      <c r="G9" s="16">
        <f>Domains!J60</f>
        <v>0</v>
      </c>
    </row>
    <row r="10" spans="1:12" ht="15" x14ac:dyDescent="0.2">
      <c r="A10" s="38" t="s">
        <v>16</v>
      </c>
      <c r="B10" s="44">
        <f>Domains!F93</f>
        <v>0</v>
      </c>
      <c r="C10" s="44">
        <f>Domains!G93</f>
        <v>0</v>
      </c>
      <c r="D10" s="44">
        <f>Domains!H93</f>
        <v>0</v>
      </c>
      <c r="E10" s="62">
        <f>Domains!I93</f>
        <v>0</v>
      </c>
      <c r="F10" s="44">
        <f>Domains!J93</f>
        <v>0</v>
      </c>
      <c r="G10" s="16">
        <f>Domains!J84</f>
        <v>0</v>
      </c>
    </row>
    <row r="11" spans="1:12" ht="15" x14ac:dyDescent="0.2">
      <c r="A11" s="38" t="s">
        <v>18</v>
      </c>
      <c r="B11" s="44">
        <f>Domains!F117</f>
        <v>0</v>
      </c>
      <c r="C11" s="44">
        <f>Domains!G117</f>
        <v>0</v>
      </c>
      <c r="D11" s="44">
        <f>Domains!H117</f>
        <v>0</v>
      </c>
      <c r="E11" s="62">
        <f>Domains!I117</f>
        <v>0</v>
      </c>
      <c r="F11" s="44">
        <f>Domains!J117</f>
        <v>0</v>
      </c>
      <c r="G11" s="16">
        <f>Domains!J108</f>
        <v>0</v>
      </c>
    </row>
    <row r="12" spans="1:12" x14ac:dyDescent="0.2">
      <c r="A12" s="1"/>
      <c r="B12" s="1"/>
      <c r="C12" s="1"/>
      <c r="D12" s="1"/>
      <c r="E12" s="1"/>
      <c r="F12" s="1"/>
      <c r="G12" s="1"/>
    </row>
    <row r="13" spans="1:12" ht="15" x14ac:dyDescent="0.2">
      <c r="A13" s="1"/>
      <c r="B13" s="1"/>
      <c r="C13" s="1"/>
      <c r="D13" s="1"/>
      <c r="E13" s="73" t="s">
        <v>21</v>
      </c>
      <c r="F13" s="74"/>
      <c r="G13" s="45">
        <f>SUM(G7:G11)</f>
        <v>0</v>
      </c>
    </row>
    <row r="14" spans="1:12" ht="15" x14ac:dyDescent="0.2">
      <c r="A14" s="6"/>
      <c r="B14" s="1"/>
      <c r="C14" s="1"/>
      <c r="D14" s="1"/>
      <c r="E14" s="1"/>
      <c r="F14" s="27"/>
      <c r="G14" s="49"/>
    </row>
    <row r="15" spans="1:12" ht="15" x14ac:dyDescent="0.2">
      <c r="A15" s="6"/>
      <c r="B15" s="1"/>
      <c r="C15" s="1"/>
      <c r="D15" s="1"/>
      <c r="E15" s="73" t="s">
        <v>23</v>
      </c>
      <c r="F15" s="74"/>
      <c r="G15" s="45" t="str">
        <f>IF(Summary!B22&lt;&gt;"",VLOOKUP(Summary!B22,Lists!$B$2:$C$6,2,FALSE),"")</f>
        <v/>
      </c>
    </row>
    <row r="16" spans="1:12" ht="15" x14ac:dyDescent="0.2">
      <c r="A16" s="11"/>
      <c r="B16" s="11"/>
      <c r="C16" s="1"/>
      <c r="D16" s="1"/>
      <c r="E16" s="1"/>
      <c r="F16" s="1"/>
      <c r="G16" s="1"/>
    </row>
    <row r="17" spans="1:7" ht="15" x14ac:dyDescent="0.2">
      <c r="A17" s="49"/>
      <c r="B17" s="6"/>
      <c r="C17" s="11"/>
      <c r="D17" s="1"/>
      <c r="E17" s="73" t="s">
        <v>24</v>
      </c>
      <c r="F17" s="74"/>
      <c r="G17" s="45" t="str">
        <f>IF(Summary!C17&lt;&gt;"",IF(Summary!C17="Examiner 1", "1", IF(Summary!C17="Examiner 2", "2")),"")</f>
        <v/>
      </c>
    </row>
  </sheetData>
  <sheetProtection algorithmName="SHA-512" hashValue="0d2jL0yPjbJq+dj0VHEZp2H+ty0vyNqhEJ9o5aMz5mDy6Wd9OC/rhC6GtOIDVfo0qSp1OoJCloOxcc5418DBeQ==" saltValue="3ZePdlPePJIZVlycr1MBzw==" spinCount="100000" sheet="1" objects="1" scenarios="1"/>
  <mergeCells count="4">
    <mergeCell ref="E13:F13"/>
    <mergeCell ref="E15:F15"/>
    <mergeCell ref="E17:F17"/>
    <mergeCell ref="B5:G5"/>
  </mergeCells>
  <conditionalFormatting sqref="B7:F11">
    <cfRule type="cellIs" dxfId="0" priority="1" operator="equal">
      <formula>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4933AE069A3DA47A688EDA594B431E5" ma:contentTypeVersion="13" ma:contentTypeDescription="Create a new document." ma:contentTypeScope="" ma:versionID="db058eb44eeaeec1e777c97f2e38a690">
  <xsd:schema xmlns:xsd="http://www.w3.org/2001/XMLSchema" xmlns:xs="http://www.w3.org/2001/XMLSchema" xmlns:p="http://schemas.microsoft.com/office/2006/metadata/properties" xmlns:ns2="9d75a908-d5bd-4809-bef6-d368e5429469" xmlns:ns3="4a95cbe1-4a19-4a52-b6fa-71bfd6c50d89" targetNamespace="http://schemas.microsoft.com/office/2006/metadata/properties" ma:root="true" ma:fieldsID="3669002db99581bfd00808e9566a9aaa" ns2:_="" ns3:_="">
    <xsd:import namespace="9d75a908-d5bd-4809-bef6-d368e5429469"/>
    <xsd:import namespace="4a95cbe1-4a19-4a52-b6fa-71bfd6c50d89"/>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75a908-d5bd-4809-bef6-d368e542946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95cbe1-4a19-4a52-b6fa-71bfd6c50d8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49DA2B-D814-4A4E-A4DB-F66A7F3F0AD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a95cbe1-4a19-4a52-b6fa-71bfd6c50d89"/>
    <ds:schemaRef ds:uri="9d75a908-d5bd-4809-bef6-d368e5429469"/>
    <ds:schemaRef ds:uri="http://www.w3.org/XML/1998/namespace"/>
    <ds:schemaRef ds:uri="http://purl.org/dc/dcmitype/"/>
  </ds:schemaRefs>
</ds:datastoreItem>
</file>

<file path=customXml/itemProps2.xml><?xml version="1.0" encoding="utf-8"?>
<ds:datastoreItem xmlns:ds="http://schemas.openxmlformats.org/officeDocument/2006/customXml" ds:itemID="{3470DDE7-6609-4F64-B1A3-AEA5C8D39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75a908-d5bd-4809-bef6-d368e5429469"/>
    <ds:schemaRef ds:uri="4a95cbe1-4a19-4a52-b6fa-71bfd6c50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BF35B8-0F12-4D6D-99A4-A3C233353D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Domains</vt:lpstr>
      <vt:lpstr>Lists</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Prebble</dc:creator>
  <cp:keywords/>
  <dc:description/>
  <cp:lastModifiedBy>Anthony Atkinson</cp:lastModifiedBy>
  <cp:revision/>
  <dcterms:created xsi:type="dcterms:W3CDTF">2020-08-03T14:44:19Z</dcterms:created>
  <dcterms:modified xsi:type="dcterms:W3CDTF">2020-09-09T09:36:13Z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0x010100C4933AE069A3DA47A688EDA594B431E5</vt:lpwstr>
  </property>
</Properties>
</file>